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555" yWindow="15" windowWidth="10815" windowHeight="9240"/>
  </bookViews>
  <sheets>
    <sheet name="Gruppe 1" sheetId="8" r:id="rId1"/>
    <sheet name="Gruppe 2" sheetId="14" r:id="rId2"/>
  </sheets>
  <definedNames>
    <definedName name="_xlnm.Print_Area" localSheetId="0">'Gruppe 1'!$A$1:$AH$22</definedName>
    <definedName name="_xlnm.Print_Area" localSheetId="1">'Gruppe 2'!$A$1:$AH$22</definedName>
  </definedNames>
  <calcPr calcId="125725"/>
</workbook>
</file>

<file path=xl/calcChain.xml><?xml version="1.0" encoding="utf-8"?>
<calcChain xmlns="http://schemas.openxmlformats.org/spreadsheetml/2006/main">
  <c r="AF22" i="14"/>
  <c r="AD22"/>
  <c r="T22"/>
  <c r="H22"/>
  <c r="A19"/>
  <c r="D17"/>
  <c r="C17"/>
  <c r="D16"/>
  <c r="C16"/>
  <c r="D15"/>
  <c r="C15"/>
  <c r="AM14"/>
  <c r="AJ14"/>
  <c r="D14"/>
  <c r="C14"/>
  <c r="D13"/>
  <c r="C13"/>
  <c r="AM12"/>
  <c r="Z22" s="1"/>
  <c r="AJ12"/>
  <c r="X22" s="1"/>
  <c r="D12"/>
  <c r="C12"/>
  <c r="D11"/>
  <c r="C11"/>
  <c r="AM10"/>
  <c r="AJ10"/>
  <c r="R22" s="1"/>
  <c r="D10"/>
  <c r="C10"/>
  <c r="D9"/>
  <c r="C9"/>
  <c r="AM8"/>
  <c r="N22" s="1"/>
  <c r="AJ8"/>
  <c r="L22" s="1"/>
  <c r="D8"/>
  <c r="C8"/>
  <c r="D7"/>
  <c r="C7"/>
  <c r="AM6"/>
  <c r="AJ6"/>
  <c r="F22" s="1"/>
  <c r="D6"/>
  <c r="C6"/>
  <c r="D5"/>
  <c r="D4"/>
  <c r="C4" s="1"/>
  <c r="D14" i="8"/>
  <c r="A19"/>
  <c r="D16"/>
  <c r="D15"/>
  <c r="D17"/>
  <c r="D13"/>
  <c r="D12"/>
  <c r="D11"/>
  <c r="D10"/>
  <c r="D9"/>
  <c r="D8"/>
  <c r="D7"/>
  <c r="D6"/>
  <c r="D5"/>
  <c r="D4"/>
  <c r="C5" i="14" l="1"/>
  <c r="AO20" s="1"/>
  <c r="AJ8" i="8"/>
  <c r="L22" s="1"/>
  <c r="AM12"/>
  <c r="Z22" s="1"/>
  <c r="AJ14"/>
  <c r="AD22" s="1"/>
  <c r="AJ10"/>
  <c r="R22" s="1"/>
  <c r="AJ6"/>
  <c r="F22" s="1"/>
  <c r="AM8"/>
  <c r="N22" s="1"/>
  <c r="AM14"/>
  <c r="AF22" s="1"/>
  <c r="AM10"/>
  <c r="T22" s="1"/>
  <c r="AJ12"/>
  <c r="X22" s="1"/>
  <c r="AM6"/>
  <c r="H22" s="1"/>
  <c r="AU20" i="14" l="1"/>
  <c r="AS20"/>
  <c r="AP20"/>
  <c r="AM20"/>
  <c r="AN20"/>
  <c r="AT20"/>
  <c r="AQ20"/>
  <c r="AR20"/>
  <c r="C16" i="8"/>
  <c r="C15"/>
  <c r="C17"/>
  <c r="C4"/>
  <c r="C7"/>
  <c r="C11"/>
  <c r="C6"/>
  <c r="C10"/>
  <c r="C5"/>
  <c r="C9"/>
  <c r="C13"/>
  <c r="C8"/>
  <c r="C12"/>
  <c r="C14"/>
  <c r="AS20" l="1"/>
  <c r="AQ20"/>
  <c r="AP20"/>
  <c r="AN20"/>
  <c r="AR20"/>
  <c r="AU20"/>
  <c r="AT20"/>
  <c r="AM20"/>
  <c r="AO20"/>
</calcChain>
</file>

<file path=xl/sharedStrings.xml><?xml version="1.0" encoding="utf-8"?>
<sst xmlns="http://schemas.openxmlformats.org/spreadsheetml/2006/main" count="182" uniqueCount="51">
  <si>
    <t>Note</t>
  </si>
  <si>
    <t>Arbeitsbericht</t>
  </si>
  <si>
    <t>-</t>
  </si>
  <si>
    <t>Technische Zeichnung</t>
  </si>
  <si>
    <t>Freihandskizze</t>
  </si>
  <si>
    <t>Unterlagen</t>
  </si>
  <si>
    <t>Endarbeiten</t>
  </si>
  <si>
    <t>Abzüge</t>
  </si>
  <si>
    <t>p</t>
  </si>
  <si>
    <t>Bewertung</t>
  </si>
  <si>
    <t>Ordnung Arbeitsplatz</t>
  </si>
  <si>
    <t>0   -   1   -   2   -   3   -   4   -   5z
5p    4p     3p     2p     1p</t>
  </si>
  <si>
    <t>0   -   2   -   4   -   6   -   8   -   10z
5p     4p    3p     2p      1p</t>
  </si>
  <si>
    <t>0   -   3   -   6 
2p      1p</t>
  </si>
  <si>
    <t>2.Werkstück / 3.Werkstück</t>
  </si>
  <si>
    <t>Punkteschlüssel</t>
  </si>
  <si>
    <t>Prozentrichtlinie</t>
  </si>
  <si>
    <t>NOTE</t>
  </si>
  <si>
    <t>Prozentverteilung "nachjustieren"</t>
  </si>
  <si>
    <t>1-2</t>
  </si>
  <si>
    <t>2-3</t>
  </si>
  <si>
    <t>3-4</t>
  </si>
  <si>
    <t>4-5</t>
  </si>
  <si>
    <t>AP</t>
  </si>
  <si>
    <t>Arbeitsblätter / Plan</t>
  </si>
  <si>
    <t>Gruppe M1</t>
  </si>
  <si>
    <t>Notenschlüssel</t>
  </si>
  <si>
    <t>Gruppe M2</t>
  </si>
  <si>
    <t>Länge 58mm</t>
  </si>
  <si>
    <t>Breite 29mm</t>
  </si>
  <si>
    <r>
      <t xml:space="preserve">Wölbung </t>
    </r>
    <r>
      <rPr>
        <sz val="8"/>
        <rFont val="Arial"/>
        <family val="2"/>
      </rPr>
      <t>Seitenflächen längs</t>
    </r>
  </si>
  <si>
    <r>
      <t xml:space="preserve">Wölbung </t>
    </r>
    <r>
      <rPr>
        <sz val="8"/>
        <rFont val="Arial"/>
        <family val="2"/>
      </rPr>
      <t>Seitenflächen quer</t>
    </r>
  </si>
  <si>
    <r>
      <t xml:space="preserve">Rechte Winkel, </t>
    </r>
    <r>
      <rPr>
        <sz val="8"/>
        <rFont val="Arial"/>
        <family val="2"/>
      </rPr>
      <t>Fläche</t>
    </r>
  </si>
  <si>
    <r>
      <t xml:space="preserve">Rechte Winkel, </t>
    </r>
    <r>
      <rPr>
        <sz val="8"/>
        <rFont val="Arial"/>
        <family val="2"/>
      </rPr>
      <t>Kanten</t>
    </r>
  </si>
  <si>
    <r>
      <t xml:space="preserve">Augen </t>
    </r>
    <r>
      <rPr>
        <sz val="8"/>
        <rFont val="Arial"/>
        <family val="2"/>
      </rPr>
      <t>(Folienprüfung)</t>
    </r>
  </si>
  <si>
    <r>
      <t>Wölbung</t>
    </r>
    <r>
      <rPr>
        <sz val="8"/>
        <rFont val="Arial"/>
        <family val="2"/>
      </rPr>
      <t xml:space="preserve"> Oberseite/Unterseite</t>
    </r>
  </si>
  <si>
    <r>
      <t>Mittellinie</t>
    </r>
    <r>
      <rPr>
        <sz val="8"/>
        <rFont val="Arial"/>
        <family val="2"/>
      </rPr>
      <t xml:space="preserve"> (mittig, rechtw., Form)</t>
    </r>
  </si>
  <si>
    <r>
      <t xml:space="preserve">Fase 1x45°, </t>
    </r>
    <r>
      <rPr>
        <sz val="8"/>
        <rFont val="Arial"/>
        <family val="2"/>
      </rPr>
      <t>gleichmäßig</t>
    </r>
  </si>
  <si>
    <t>Oberflächenbeschaffenheit</t>
  </si>
  <si>
    <r>
      <t>Stempel</t>
    </r>
    <r>
      <rPr>
        <sz val="8"/>
        <rFont val="Arial"/>
        <family val="2"/>
      </rPr>
      <t xml:space="preserve"> (Rückseite des Steins)</t>
    </r>
  </si>
  <si>
    <t>Handhabung Bohrmaschine</t>
  </si>
  <si>
    <t>Scharfe Kanten, Fase unten</t>
  </si>
  <si>
    <t>Bohrung, Körnerpunkte falsch</t>
  </si>
  <si>
    <r>
      <t xml:space="preserve">Stärke 9,0 mm </t>
    </r>
    <r>
      <rPr>
        <sz val="8"/>
        <rFont val="Arial"/>
        <family val="2"/>
      </rPr>
      <t>(je z -1p)</t>
    </r>
  </si>
  <si>
    <t>Außenmaße</t>
  </si>
  <si>
    <t>Oberfläche</t>
  </si>
  <si>
    <t>Hannes Test</t>
  </si>
  <si>
    <t>Manuel Test</t>
  </si>
  <si>
    <t>Notendefinition / Auswertung</t>
  </si>
  <si>
    <t>Michael Test</t>
  </si>
  <si>
    <t>Manfred Test</t>
  </si>
</sst>
</file>

<file path=xl/styles.xml><?xml version="1.0" encoding="utf-8"?>
<styleSheet xmlns="http://schemas.openxmlformats.org/spreadsheetml/2006/main">
  <numFmts count="5">
    <numFmt numFmtId="164" formatCode="General&quot;%&quot;"/>
    <numFmt numFmtId="165" formatCode="General&quot;p&quot;"/>
    <numFmt numFmtId="166" formatCode="0&quot;%&quot;"/>
    <numFmt numFmtId="167" formatCode="0.0"/>
    <numFmt numFmtId="168" formatCode="0&quot; Punkte max.&quot;"/>
  </numFmts>
  <fonts count="22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2"/>
      <color indexed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color indexed="10"/>
      <name val="Arial"/>
      <family val="2"/>
    </font>
    <font>
      <sz val="8"/>
      <name val="Verdana"/>
      <family val="2"/>
    </font>
    <font>
      <sz val="8"/>
      <color rgb="FFFF0000"/>
      <name val="Arial"/>
      <family val="2"/>
    </font>
    <font>
      <sz val="8"/>
      <color rgb="FF00B0F0"/>
      <name val="Arial"/>
      <family val="2"/>
    </font>
    <font>
      <sz val="8"/>
      <color rgb="FF92D050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b/>
      <sz val="13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75">
    <xf numFmtId="0" fontId="0" fillId="0" borderId="0" xfId="0"/>
    <xf numFmtId="0" fontId="3" fillId="0" borderId="0" xfId="0" applyFont="1"/>
    <xf numFmtId="0" fontId="0" fillId="0" borderId="0" xfId="0" applyBorder="1"/>
    <xf numFmtId="167" fontId="9" fillId="4" borderId="0" xfId="0" applyNumberFormat="1" applyFont="1" applyFill="1" applyBorder="1" applyAlignment="1" applyProtection="1">
      <alignment horizontal="center" vertical="center"/>
    </xf>
    <xf numFmtId="0" fontId="0" fillId="4" borderId="0" xfId="0" applyFill="1" applyBorder="1" applyAlignment="1" applyProtection="1"/>
    <xf numFmtId="1" fontId="19" fillId="4" borderId="0" xfId="0" applyNumberFormat="1" applyFont="1" applyFill="1" applyBorder="1" applyAlignment="1" applyProtection="1">
      <alignment vertical="center"/>
    </xf>
    <xf numFmtId="164" fontId="9" fillId="4" borderId="0" xfId="0" applyNumberFormat="1" applyFont="1" applyFill="1" applyBorder="1" applyAlignment="1" applyProtection="1">
      <alignment vertical="center"/>
    </xf>
    <xf numFmtId="167" fontId="3" fillId="4" borderId="0" xfId="0" applyNumberFormat="1" applyFont="1" applyFill="1" applyBorder="1" applyAlignment="1" applyProtection="1">
      <alignment vertical="center"/>
    </xf>
    <xf numFmtId="164" fontId="9" fillId="4" borderId="0" xfId="0" applyNumberFormat="1" applyFont="1" applyFill="1" applyBorder="1" applyAlignment="1" applyProtection="1">
      <alignment vertical="center"/>
      <protection locked="0"/>
    </xf>
    <xf numFmtId="0" fontId="0" fillId="4" borderId="0" xfId="0" applyFill="1" applyProtection="1">
      <protection locked="0"/>
    </xf>
    <xf numFmtId="0" fontId="3" fillId="4" borderId="20" xfId="0" applyFont="1" applyFill="1" applyBorder="1" applyAlignment="1" applyProtection="1">
      <alignment horizontal="center" vertical="center"/>
    </xf>
    <xf numFmtId="0" fontId="3" fillId="4" borderId="21" xfId="0" applyFont="1" applyFill="1" applyBorder="1" applyAlignment="1" applyProtection="1">
      <alignment horizontal="center" vertical="center"/>
    </xf>
    <xf numFmtId="0" fontId="18" fillId="4" borderId="0" xfId="0" applyFont="1" applyFill="1" applyBorder="1" applyAlignment="1" applyProtection="1">
      <alignment horizontal="left" vertical="center" wrapText="1"/>
    </xf>
    <xf numFmtId="0" fontId="0" fillId="4" borderId="0" xfId="0" applyFill="1" applyProtection="1"/>
    <xf numFmtId="49" fontId="9" fillId="4" borderId="0" xfId="0" applyNumberFormat="1" applyFont="1" applyFill="1" applyBorder="1" applyAlignment="1" applyProtection="1">
      <alignment vertical="center" wrapText="1"/>
    </xf>
    <xf numFmtId="0" fontId="0" fillId="0" borderId="0" xfId="0" applyProtection="1">
      <protection locked="0"/>
    </xf>
    <xf numFmtId="0" fontId="18" fillId="4" borderId="0" xfId="0" applyFont="1" applyFill="1" applyBorder="1" applyAlignment="1" applyProtection="1">
      <alignment vertical="center" wrapText="1"/>
    </xf>
    <xf numFmtId="0" fontId="3" fillId="4" borderId="11" xfId="0" applyFont="1" applyFill="1" applyBorder="1" applyAlignment="1" applyProtection="1">
      <alignment horizontal="center" vertical="center"/>
    </xf>
    <xf numFmtId="49" fontId="15" fillId="4" borderId="23" xfId="0" applyNumberFormat="1" applyFont="1" applyFill="1" applyBorder="1" applyAlignment="1" applyProtection="1">
      <alignment horizontal="center" vertical="center"/>
    </xf>
    <xf numFmtId="167" fontId="8" fillId="4" borderId="0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>
      <protection locked="0"/>
    </xf>
    <xf numFmtId="0" fontId="1" fillId="4" borderId="0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vertical="center"/>
      <protection locked="0"/>
    </xf>
    <xf numFmtId="167" fontId="9" fillId="4" borderId="0" xfId="0" applyNumberFormat="1" applyFont="1" applyFill="1" applyBorder="1" applyAlignment="1" applyProtection="1">
      <alignment horizontal="center" vertical="center"/>
      <protection locked="0"/>
    </xf>
    <xf numFmtId="167" fontId="5" fillId="4" borderId="0" xfId="0" applyNumberFormat="1" applyFont="1" applyFill="1" applyBorder="1" applyAlignment="1" applyProtection="1">
      <alignment horizontal="center" vertical="center"/>
      <protection locked="0"/>
    </xf>
    <xf numFmtId="167" fontId="5" fillId="4" borderId="0" xfId="0" applyNumberFormat="1" applyFont="1" applyFill="1" applyBorder="1" applyAlignment="1" applyProtection="1">
      <alignment vertical="center"/>
      <protection locked="0"/>
    </xf>
    <xf numFmtId="0" fontId="0" fillId="4" borderId="0" xfId="0" applyFill="1" applyBorder="1" applyAlignment="1" applyProtection="1">
      <protection locked="0"/>
    </xf>
    <xf numFmtId="1" fontId="19" fillId="4" borderId="0" xfId="0" applyNumberFormat="1" applyFont="1" applyFill="1" applyBorder="1" applyAlignment="1" applyProtection="1">
      <alignment vertical="center"/>
      <protection locked="0"/>
    </xf>
    <xf numFmtId="0" fontId="7" fillId="0" borderId="3" xfId="0" applyFont="1" applyBorder="1" applyAlignment="1" applyProtection="1">
      <alignment horizontal="center" textRotation="90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167" fontId="8" fillId="4" borderId="0" xfId="0" applyNumberFormat="1" applyFont="1" applyFill="1" applyBorder="1" applyAlignment="1" applyProtection="1">
      <alignment horizontal="center" vertical="center"/>
      <protection locked="0"/>
    </xf>
    <xf numFmtId="167" fontId="8" fillId="4" borderId="0" xfId="0" applyNumberFormat="1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vertical="center"/>
      <protection locked="0"/>
    </xf>
    <xf numFmtId="0" fontId="2" fillId="4" borderId="0" xfId="0" applyFont="1" applyFill="1" applyBorder="1" applyAlignment="1" applyProtection="1">
      <alignment vertical="center"/>
      <protection locked="0"/>
    </xf>
    <xf numFmtId="0" fontId="15" fillId="4" borderId="22" xfId="0" applyNumberFormat="1" applyFont="1" applyFill="1" applyBorder="1" applyAlignment="1" applyProtection="1">
      <alignment horizontal="center" vertical="center"/>
    </xf>
    <xf numFmtId="0" fontId="15" fillId="4" borderId="23" xfId="0" applyNumberFormat="1" applyFont="1" applyFill="1" applyBorder="1" applyAlignment="1" applyProtection="1">
      <alignment horizontal="center" vertical="center"/>
    </xf>
    <xf numFmtId="0" fontId="15" fillId="4" borderId="24" xfId="0" applyNumberFormat="1" applyFont="1" applyFill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/>
      <protection locked="0"/>
    </xf>
    <xf numFmtId="0" fontId="2" fillId="0" borderId="14" xfId="0" applyFont="1" applyFill="1" applyBorder="1" applyAlignment="1">
      <alignment horizontal="left" vertical="center" wrapText="1" indent="1"/>
    </xf>
    <xf numFmtId="0" fontId="7" fillId="0" borderId="26" xfId="2" applyFont="1" applyBorder="1" applyAlignment="1">
      <alignment horizontal="center" textRotation="90"/>
    </xf>
    <xf numFmtId="0" fontId="7" fillId="0" borderId="27" xfId="2" applyFont="1" applyBorder="1" applyAlignment="1">
      <alignment horizontal="center" textRotation="90"/>
    </xf>
    <xf numFmtId="0" fontId="7" fillId="0" borderId="28" xfId="2" applyFont="1" applyBorder="1" applyAlignment="1">
      <alignment horizontal="center" textRotation="90"/>
    </xf>
    <xf numFmtId="0" fontId="2" fillId="0" borderId="26" xfId="2" applyBorder="1" applyAlignment="1">
      <alignment horizontal="center" vertical="center"/>
    </xf>
    <xf numFmtId="0" fontId="2" fillId="0" borderId="27" xfId="2" applyBorder="1" applyAlignment="1">
      <alignment horizontal="center" vertical="center"/>
    </xf>
    <xf numFmtId="0" fontId="0" fillId="0" borderId="28" xfId="2" applyFont="1" applyBorder="1" applyAlignment="1">
      <alignment horizontal="center" vertical="center"/>
    </xf>
    <xf numFmtId="0" fontId="2" fillId="0" borderId="17" xfId="0" applyFont="1" applyFill="1" applyBorder="1" applyAlignment="1">
      <alignment horizontal="left" vertical="center" wrapText="1" indent="1"/>
    </xf>
    <xf numFmtId="0" fontId="14" fillId="0" borderId="17" xfId="1" applyFont="1" applyFill="1" applyBorder="1" applyAlignment="1" applyProtection="1">
      <alignment horizontal="center" vertical="center" wrapText="1"/>
      <protection locked="0"/>
    </xf>
    <xf numFmtId="0" fontId="14" fillId="0" borderId="14" xfId="1" applyFont="1" applyFill="1" applyBorder="1" applyAlignment="1" applyProtection="1">
      <alignment horizontal="center" vertical="center" wrapText="1"/>
      <protection locked="0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166" fontId="10" fillId="0" borderId="17" xfId="0" applyNumberFormat="1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166" fontId="10" fillId="0" borderId="14" xfId="0" applyNumberFormat="1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0" xfId="2" applyBorder="1" applyAlignment="1">
      <alignment horizontal="center" vertical="center"/>
    </xf>
    <xf numFmtId="0" fontId="0" fillId="0" borderId="0" xfId="0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5" xfId="2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167" fontId="3" fillId="4" borderId="0" xfId="0" applyNumberFormat="1" applyFont="1" applyFill="1" applyBorder="1" applyAlignment="1" applyProtection="1">
      <alignment vertical="center"/>
      <protection locked="0"/>
    </xf>
    <xf numFmtId="0" fontId="2" fillId="0" borderId="29" xfId="2" applyFont="1" applyBorder="1" applyAlignment="1">
      <alignment horizontal="center" vertical="center"/>
    </xf>
    <xf numFmtId="0" fontId="7" fillId="0" borderId="30" xfId="0" applyFont="1" applyBorder="1" applyAlignment="1" applyProtection="1">
      <alignment horizontal="center" textRotation="90"/>
      <protection locked="0"/>
    </xf>
    <xf numFmtId="0" fontId="7" fillId="0" borderId="31" xfId="0" applyFont="1" applyBorder="1" applyAlignment="1" applyProtection="1">
      <alignment horizontal="center" textRotation="90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3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textRotation="90"/>
    </xf>
    <xf numFmtId="0" fontId="7" fillId="0" borderId="34" xfId="0" applyFont="1" applyBorder="1" applyAlignment="1">
      <alignment horizontal="center" textRotation="90"/>
    </xf>
    <xf numFmtId="0" fontId="7" fillId="0" borderId="6" xfId="0" applyFont="1" applyBorder="1" applyAlignment="1">
      <alignment horizontal="center" textRotation="90"/>
    </xf>
    <xf numFmtId="0" fontId="7" fillId="0" borderId="3" xfId="0" applyFont="1" applyBorder="1" applyAlignment="1">
      <alignment horizontal="center" textRotation="90"/>
    </xf>
    <xf numFmtId="0" fontId="7" fillId="0" borderId="31" xfId="0" applyFont="1" applyBorder="1" applyAlignment="1">
      <alignment horizontal="center" textRotation="90"/>
    </xf>
    <xf numFmtId="0" fontId="7" fillId="0" borderId="4" xfId="0" applyFont="1" applyBorder="1" applyAlignment="1">
      <alignment horizontal="center" textRotation="90"/>
    </xf>
    <xf numFmtId="0" fontId="7" fillId="0" borderId="1" xfId="0" applyFont="1" applyBorder="1" applyAlignment="1">
      <alignment horizontal="center" textRotation="90"/>
    </xf>
    <xf numFmtId="0" fontId="21" fillId="0" borderId="32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32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center" vertical="center"/>
    </xf>
    <xf numFmtId="0" fontId="18" fillId="4" borderId="0" xfId="0" applyFont="1" applyFill="1" applyBorder="1" applyAlignment="1" applyProtection="1">
      <alignment horizontal="left" vertical="center" wrapText="1"/>
    </xf>
    <xf numFmtId="0" fontId="20" fillId="4" borderId="8" xfId="0" applyFont="1" applyFill="1" applyBorder="1" applyAlignment="1" applyProtection="1">
      <alignment horizontal="center" vertical="center"/>
    </xf>
    <xf numFmtId="165" fontId="9" fillId="6" borderId="7" xfId="0" applyNumberFormat="1" applyFont="1" applyFill="1" applyBorder="1" applyAlignment="1" applyProtection="1">
      <alignment horizontal="center" vertical="center"/>
    </xf>
    <xf numFmtId="0" fontId="9" fillId="6" borderId="7" xfId="0" applyFont="1" applyFill="1" applyBorder="1" applyAlignment="1" applyProtection="1">
      <alignment horizontal="center" vertical="center"/>
    </xf>
    <xf numFmtId="0" fontId="5" fillId="4" borderId="7" xfId="0" applyFont="1" applyFill="1" applyBorder="1" applyAlignment="1" applyProtection="1">
      <alignment horizontal="left" vertical="center"/>
    </xf>
    <xf numFmtId="0" fontId="2" fillId="4" borderId="7" xfId="0" applyFont="1" applyFill="1" applyBorder="1" applyProtection="1"/>
    <xf numFmtId="0" fontId="20" fillId="4" borderId="7" xfId="0" applyFont="1" applyFill="1" applyBorder="1" applyAlignment="1" applyProtection="1">
      <alignment horizontal="center" vertical="center"/>
    </xf>
    <xf numFmtId="0" fontId="5" fillId="4" borderId="7" xfId="0" applyFont="1" applyFill="1" applyBorder="1" applyAlignment="1" applyProtection="1">
      <alignment horizontal="center" vertical="center"/>
    </xf>
    <xf numFmtId="0" fontId="3" fillId="4" borderId="9" xfId="0" applyFont="1" applyFill="1" applyBorder="1" applyAlignment="1" applyProtection="1">
      <alignment horizontal="center" vertical="center"/>
    </xf>
    <xf numFmtId="0" fontId="1" fillId="4" borderId="16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1" fillId="4" borderId="10" xfId="0" applyFont="1" applyFill="1" applyBorder="1" applyAlignment="1" applyProtection="1">
      <alignment horizontal="center" vertical="center"/>
      <protection locked="0"/>
    </xf>
    <xf numFmtId="0" fontId="1" fillId="4" borderId="11" xfId="0" applyFont="1" applyFill="1" applyBorder="1" applyAlignment="1" applyProtection="1">
      <alignment horizontal="center" vertical="center"/>
      <protection locked="0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12" xfId="0" applyFont="1" applyFill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right" vertical="center" wrapText="1" indent="1"/>
    </xf>
    <xf numFmtId="0" fontId="3" fillId="0" borderId="7" xfId="0" applyFont="1" applyBorder="1" applyAlignment="1" applyProtection="1">
      <alignment horizontal="right" vertical="center" wrapText="1" indent="1"/>
    </xf>
    <xf numFmtId="0" fontId="3" fillId="0" borderId="9" xfId="0" applyFont="1" applyBorder="1" applyAlignment="1" applyProtection="1">
      <alignment horizontal="right" vertical="center" wrapText="1" indent="1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167" fontId="3" fillId="4" borderId="0" xfId="0" applyNumberFormat="1" applyFont="1" applyFill="1" applyBorder="1" applyAlignment="1" applyProtection="1">
      <alignment horizontal="center" vertical="center" textRotation="90"/>
      <protection locked="0"/>
    </xf>
    <xf numFmtId="0" fontId="18" fillId="4" borderId="0" xfId="0" applyFont="1" applyFill="1" applyBorder="1" applyAlignment="1" applyProtection="1">
      <alignment horizontal="left" vertical="center" wrapText="1"/>
    </xf>
    <xf numFmtId="167" fontId="3" fillId="4" borderId="0" xfId="0" applyNumberFormat="1" applyFont="1" applyFill="1" applyBorder="1" applyAlignment="1" applyProtection="1">
      <alignment horizontal="center" vertical="center"/>
      <protection locked="0"/>
    </xf>
    <xf numFmtId="0" fontId="0" fillId="4" borderId="0" xfId="0" applyFill="1" applyBorder="1" applyProtection="1">
      <protection locked="0"/>
    </xf>
    <xf numFmtId="167" fontId="5" fillId="5" borderId="8" xfId="0" applyNumberFormat="1" applyFont="1" applyFill="1" applyBorder="1" applyAlignment="1" applyProtection="1">
      <alignment horizontal="center" vertical="center"/>
    </xf>
    <xf numFmtId="167" fontId="5" fillId="5" borderId="7" xfId="0" applyNumberFormat="1" applyFont="1" applyFill="1" applyBorder="1" applyAlignment="1" applyProtection="1">
      <alignment horizontal="center" vertical="center"/>
    </xf>
    <xf numFmtId="167" fontId="5" fillId="5" borderId="9" xfId="0" applyNumberFormat="1" applyFont="1" applyFill="1" applyBorder="1" applyAlignment="1" applyProtection="1">
      <alignment horizontal="center" vertical="center"/>
    </xf>
    <xf numFmtId="164" fontId="9" fillId="5" borderId="1" xfId="0" applyNumberFormat="1" applyFont="1" applyFill="1" applyBorder="1" applyAlignment="1" applyProtection="1">
      <alignment horizontal="center" vertical="center"/>
      <protection locked="0"/>
    </xf>
    <xf numFmtId="164" fontId="9" fillId="5" borderId="10" xfId="0" applyNumberFormat="1" applyFont="1" applyFill="1" applyBorder="1" applyAlignment="1" applyProtection="1">
      <alignment horizontal="center" vertical="center"/>
      <protection locked="0"/>
    </xf>
    <xf numFmtId="164" fontId="9" fillId="5" borderId="2" xfId="0" applyNumberFormat="1" applyFont="1" applyFill="1" applyBorder="1" applyAlignment="1" applyProtection="1">
      <alignment horizontal="center" vertical="center"/>
      <protection locked="0"/>
    </xf>
    <xf numFmtId="164" fontId="9" fillId="5" borderId="12" xfId="0" applyNumberFormat="1" applyFont="1" applyFill="1" applyBorder="1" applyAlignment="1" applyProtection="1">
      <alignment horizontal="center" vertical="center"/>
      <protection locked="0"/>
    </xf>
    <xf numFmtId="1" fontId="19" fillId="4" borderId="16" xfId="0" applyNumberFormat="1" applyFont="1" applyFill="1" applyBorder="1" applyAlignment="1" applyProtection="1">
      <alignment horizontal="center" vertical="center"/>
    </xf>
    <xf numFmtId="1" fontId="19" fillId="4" borderId="1" xfId="0" applyNumberFormat="1" applyFont="1" applyFill="1" applyBorder="1" applyAlignment="1" applyProtection="1">
      <alignment horizontal="center" vertical="center"/>
    </xf>
    <xf numFmtId="1" fontId="19" fillId="4" borderId="10" xfId="0" applyNumberFormat="1" applyFont="1" applyFill="1" applyBorder="1" applyAlignment="1" applyProtection="1">
      <alignment horizontal="center" vertical="center"/>
    </xf>
    <xf numFmtId="1" fontId="19" fillId="4" borderId="11" xfId="0" applyNumberFormat="1" applyFont="1" applyFill="1" applyBorder="1" applyAlignment="1" applyProtection="1">
      <alignment horizontal="center" vertical="center"/>
    </xf>
    <xf numFmtId="1" fontId="19" fillId="4" borderId="2" xfId="0" applyNumberFormat="1" applyFont="1" applyFill="1" applyBorder="1" applyAlignment="1" applyProtection="1">
      <alignment horizontal="center" vertical="center"/>
    </xf>
    <xf numFmtId="1" fontId="19" fillId="4" borderId="12" xfId="0" applyNumberFormat="1" applyFont="1" applyFill="1" applyBorder="1" applyAlignment="1" applyProtection="1">
      <alignment horizontal="center" vertical="center"/>
    </xf>
    <xf numFmtId="167" fontId="3" fillId="4" borderId="16" xfId="0" applyNumberFormat="1" applyFont="1" applyFill="1" applyBorder="1" applyAlignment="1" applyProtection="1">
      <alignment horizontal="center" vertical="center"/>
    </xf>
    <xf numFmtId="0" fontId="0" fillId="4" borderId="1" xfId="0" applyFill="1" applyBorder="1" applyProtection="1"/>
    <xf numFmtId="0" fontId="0" fillId="4" borderId="11" xfId="0" applyFill="1" applyBorder="1" applyProtection="1"/>
    <xf numFmtId="0" fontId="0" fillId="4" borderId="2" xfId="0" applyFill="1" applyBorder="1" applyProtection="1"/>
    <xf numFmtId="164" fontId="9" fillId="4" borderId="1" xfId="0" applyNumberFormat="1" applyFont="1" applyFill="1" applyBorder="1" applyAlignment="1" applyProtection="1">
      <alignment horizontal="center" vertical="center"/>
    </xf>
    <xf numFmtId="167" fontId="3" fillId="4" borderId="1" xfId="0" applyNumberFormat="1" applyFont="1" applyFill="1" applyBorder="1" applyAlignment="1" applyProtection="1">
      <alignment horizontal="center" vertical="center"/>
    </xf>
    <xf numFmtId="0" fontId="0" fillId="4" borderId="10" xfId="0" applyFill="1" applyBorder="1" applyProtection="1"/>
    <xf numFmtId="0" fontId="0" fillId="4" borderId="12" xfId="0" applyFill="1" applyBorder="1" applyProtection="1"/>
    <xf numFmtId="164" fontId="9" fillId="5" borderId="16" xfId="0" applyNumberFormat="1" applyFont="1" applyFill="1" applyBorder="1" applyAlignment="1" applyProtection="1">
      <alignment horizontal="center" vertical="center"/>
      <protection locked="0"/>
    </xf>
    <xf numFmtId="164" fontId="9" fillId="5" borderId="11" xfId="0" applyNumberFormat="1" applyFont="1" applyFill="1" applyBorder="1" applyAlignment="1" applyProtection="1">
      <alignment horizontal="center" vertical="center"/>
      <protection locked="0"/>
    </xf>
    <xf numFmtId="167" fontId="12" fillId="4" borderId="8" xfId="0" applyNumberFormat="1" applyFont="1" applyFill="1" applyBorder="1" applyAlignment="1" applyProtection="1">
      <alignment horizontal="center" vertical="center"/>
    </xf>
    <xf numFmtId="0" fontId="0" fillId="4" borderId="7" xfId="0" applyFill="1" applyBorder="1" applyProtection="1"/>
    <xf numFmtId="0" fontId="0" fillId="4" borderId="9" xfId="0" applyFill="1" applyBorder="1" applyProtection="1"/>
    <xf numFmtId="0" fontId="4" fillId="4" borderId="8" xfId="0" applyFont="1" applyFill="1" applyBorder="1" applyAlignment="1" applyProtection="1">
      <alignment horizontal="center" vertical="center"/>
      <protection locked="0"/>
    </xf>
    <xf numFmtId="0" fontId="4" fillId="4" borderId="7" xfId="0" applyFont="1" applyFill="1" applyBorder="1" applyAlignment="1" applyProtection="1">
      <alignment horizontal="center" vertical="center"/>
      <protection locked="0"/>
    </xf>
    <xf numFmtId="0" fontId="4" fillId="4" borderId="9" xfId="0" applyFont="1" applyFill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>
      <alignment horizontal="center"/>
    </xf>
    <xf numFmtId="0" fontId="0" fillId="0" borderId="7" xfId="0" applyBorder="1"/>
    <xf numFmtId="0" fontId="0" fillId="0" borderId="9" xfId="0" applyBorder="1"/>
    <xf numFmtId="168" fontId="3" fillId="2" borderId="16" xfId="0" applyNumberFormat="1" applyFont="1" applyFill="1" applyBorder="1" applyAlignment="1" applyProtection="1">
      <alignment horizontal="right" vertical="center" indent="1"/>
    </xf>
    <xf numFmtId="168" fontId="3" fillId="2" borderId="1" xfId="0" applyNumberFormat="1" applyFont="1" applyFill="1" applyBorder="1" applyAlignment="1" applyProtection="1">
      <alignment horizontal="right" vertical="center" indent="1"/>
    </xf>
    <xf numFmtId="168" fontId="3" fillId="2" borderId="11" xfId="0" applyNumberFormat="1" applyFont="1" applyFill="1" applyBorder="1" applyAlignment="1" applyProtection="1">
      <alignment horizontal="right" vertical="center" indent="1"/>
    </xf>
    <xf numFmtId="168" fontId="3" fillId="2" borderId="2" xfId="0" applyNumberFormat="1" applyFont="1" applyFill="1" applyBorder="1" applyAlignment="1" applyProtection="1">
      <alignment horizontal="right" vertical="center" indent="1"/>
    </xf>
    <xf numFmtId="0" fontId="15" fillId="4" borderId="1" xfId="0" applyFont="1" applyFill="1" applyBorder="1" applyAlignment="1" applyProtection="1">
      <alignment horizontal="center" vertical="center" wrapText="1"/>
      <protection locked="0"/>
    </xf>
    <xf numFmtId="0" fontId="15" fillId="4" borderId="2" xfId="0" applyFont="1" applyFill="1" applyBorder="1" applyAlignment="1" applyProtection="1">
      <alignment horizontal="center" vertical="center" wrapText="1"/>
      <protection locked="0"/>
    </xf>
    <xf numFmtId="0" fontId="17" fillId="4" borderId="1" xfId="0" applyFont="1" applyFill="1" applyBorder="1" applyAlignment="1" applyProtection="1">
      <alignment horizontal="center" vertical="center" wrapText="1"/>
      <protection locked="0"/>
    </xf>
    <xf numFmtId="0" fontId="17" fillId="4" borderId="10" xfId="0" applyFont="1" applyFill="1" applyBorder="1" applyAlignment="1" applyProtection="1">
      <alignment horizontal="center" vertical="center" wrapText="1"/>
      <protection locked="0"/>
    </xf>
    <xf numFmtId="0" fontId="17" fillId="4" borderId="2" xfId="0" applyFont="1" applyFill="1" applyBorder="1" applyAlignment="1" applyProtection="1">
      <alignment horizontal="center" vertical="center" wrapText="1"/>
      <protection locked="0"/>
    </xf>
    <xf numFmtId="0" fontId="17" fillId="4" borderId="12" xfId="0" applyFont="1" applyFill="1" applyBorder="1" applyAlignment="1" applyProtection="1">
      <alignment horizontal="center" vertical="center" wrapText="1"/>
      <protection locked="0"/>
    </xf>
    <xf numFmtId="0" fontId="16" fillId="4" borderId="1" xfId="0" applyFont="1" applyFill="1" applyBorder="1" applyAlignment="1" applyProtection="1">
      <alignment horizontal="center" vertical="center" wrapText="1"/>
      <protection locked="0"/>
    </xf>
    <xf numFmtId="0" fontId="16" fillId="4" borderId="2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11" fillId="0" borderId="17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1" xfId="0" applyFont="1" applyBorder="1" applyAlignment="1" applyProtection="1">
      <alignment horizontal="center" vertical="center"/>
      <protection locked="0"/>
    </xf>
  </cellXfs>
  <cellStyles count="3">
    <cellStyle name="Excel Built-in Normal" xfId="2"/>
    <cellStyle name="Standard" xfId="0" builtinId="0"/>
    <cellStyle name="Standard_Tabelle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autoTitleDeleted val="1"/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2112"/>
          <c:h val="0.79822506561679785"/>
        </c:manualLayout>
      </c:layout>
      <c:areaChart>
        <c:grouping val="standard"/>
        <c:ser>
          <c:idx val="0"/>
          <c:order val="0"/>
          <c:cat>
            <c:strRef>
              <c:f>'Gruppe 1'!$AM$19:$AU$19</c:f>
              <c:strCache>
                <c:ptCount val="9"/>
                <c:pt idx="0">
                  <c:v>1</c:v>
                </c:pt>
                <c:pt idx="1">
                  <c:v>1-2</c:v>
                </c:pt>
                <c:pt idx="2">
                  <c:v>2</c:v>
                </c:pt>
                <c:pt idx="3">
                  <c:v>2-3</c:v>
                </c:pt>
                <c:pt idx="4">
                  <c:v>3</c:v>
                </c:pt>
                <c:pt idx="5">
                  <c:v>3-4</c:v>
                </c:pt>
                <c:pt idx="6">
                  <c:v>4</c:v>
                </c:pt>
                <c:pt idx="7">
                  <c:v>4-5</c:v>
                </c:pt>
                <c:pt idx="8">
                  <c:v>5</c:v>
                </c:pt>
              </c:strCache>
            </c:strRef>
          </c:cat>
          <c:val>
            <c:numRef>
              <c:f>'Gruppe 1'!$AM$20:$AU$20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49047808"/>
        <c:axId val="49057792"/>
      </c:areaChart>
      <c:catAx>
        <c:axId val="49047808"/>
        <c:scaling>
          <c:orientation val="minMax"/>
        </c:scaling>
        <c:axPos val="b"/>
        <c:minorGridlines/>
        <c:numFmt formatCode="General" sourceLinked="1"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49057792"/>
        <c:crosses val="autoZero"/>
        <c:auto val="1"/>
        <c:lblAlgn val="ctr"/>
        <c:lblOffset val="100"/>
        <c:tickMarkSkip val="2"/>
      </c:catAx>
      <c:valAx>
        <c:axId val="49057792"/>
        <c:scaling>
          <c:orientation val="minMax"/>
          <c:max val="10"/>
        </c:scaling>
        <c:axPos val="l"/>
        <c:majorGridlines/>
        <c:numFmt formatCode="General" sourceLinked="1"/>
        <c:tickLblPos val="nextTo"/>
        <c:spPr>
          <a:noFill/>
          <a:ln w="127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800">
                <a:solidFill>
                  <a:sysClr val="windowText" lastClr="000000"/>
                </a:solidFill>
              </a:defRPr>
            </a:pPr>
            <a:endParaRPr lang="de-DE"/>
          </a:p>
        </c:txPr>
        <c:crossAx val="49047808"/>
        <c:crosses val="autoZero"/>
        <c:crossBetween val="midCat"/>
      </c:valAx>
      <c:spPr>
        <a:solidFill>
          <a:sysClr val="window" lastClr="FFFFFF">
            <a:lumMod val="85000"/>
            <a:alpha val="48000"/>
          </a:sysClr>
        </a:solidFill>
      </c:spPr>
    </c:plotArea>
    <c:plotVisOnly val="1"/>
  </c:chart>
  <c:spPr>
    <a:noFill/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autoTitleDeleted val="1"/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2135"/>
          <c:h val="0.79822506561679785"/>
        </c:manualLayout>
      </c:layout>
      <c:areaChart>
        <c:grouping val="standard"/>
        <c:ser>
          <c:idx val="0"/>
          <c:order val="0"/>
          <c:cat>
            <c:strRef>
              <c:f>'Gruppe 2'!$AM$19:$AU$19</c:f>
              <c:strCache>
                <c:ptCount val="9"/>
                <c:pt idx="0">
                  <c:v>1</c:v>
                </c:pt>
                <c:pt idx="1">
                  <c:v>1-2</c:v>
                </c:pt>
                <c:pt idx="2">
                  <c:v>2</c:v>
                </c:pt>
                <c:pt idx="3">
                  <c:v>2-3</c:v>
                </c:pt>
                <c:pt idx="4">
                  <c:v>3</c:v>
                </c:pt>
                <c:pt idx="5">
                  <c:v>3-4</c:v>
                </c:pt>
                <c:pt idx="6">
                  <c:v>4</c:v>
                </c:pt>
                <c:pt idx="7">
                  <c:v>4-5</c:v>
                </c:pt>
                <c:pt idx="8">
                  <c:v>5</c:v>
                </c:pt>
              </c:strCache>
            </c:strRef>
          </c:cat>
          <c:val>
            <c:numRef>
              <c:f>'Gruppe 2'!$AM$20:$AU$20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49623808"/>
        <c:axId val="49625344"/>
      </c:areaChart>
      <c:catAx>
        <c:axId val="49623808"/>
        <c:scaling>
          <c:orientation val="minMax"/>
        </c:scaling>
        <c:axPos val="b"/>
        <c:minorGridlines/>
        <c:numFmt formatCode="General" sourceLinked="1"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49625344"/>
        <c:crosses val="autoZero"/>
        <c:auto val="1"/>
        <c:lblAlgn val="ctr"/>
        <c:lblOffset val="100"/>
        <c:tickMarkSkip val="2"/>
      </c:catAx>
      <c:valAx>
        <c:axId val="49625344"/>
        <c:scaling>
          <c:orientation val="minMax"/>
          <c:max val="10"/>
        </c:scaling>
        <c:axPos val="l"/>
        <c:majorGridlines/>
        <c:numFmt formatCode="General" sourceLinked="1"/>
        <c:tickLblPos val="nextTo"/>
        <c:spPr>
          <a:noFill/>
          <a:ln w="127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800">
                <a:solidFill>
                  <a:sysClr val="windowText" lastClr="000000"/>
                </a:solidFill>
              </a:defRPr>
            </a:pPr>
            <a:endParaRPr lang="de-DE"/>
          </a:p>
        </c:txPr>
        <c:crossAx val="49623808"/>
        <c:crosses val="autoZero"/>
        <c:crossBetween val="midCat"/>
      </c:valAx>
      <c:spPr>
        <a:solidFill>
          <a:sysClr val="window" lastClr="FFFFFF">
            <a:lumMod val="85000"/>
            <a:alpha val="48000"/>
          </a:sysClr>
        </a:solidFill>
      </c:spPr>
    </c:plotArea>
    <c:plotVisOnly val="1"/>
  </c:chart>
  <c:spPr>
    <a:noFill/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168088</xdr:colOff>
      <xdr:row>17</xdr:row>
      <xdr:rowOff>123265</xdr:rowOff>
    </xdr:from>
    <xdr:to>
      <xdr:col>47</xdr:col>
      <xdr:colOff>67235</xdr:colOff>
      <xdr:row>17</xdr:row>
      <xdr:rowOff>1761971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40</xdr:col>
      <xdr:colOff>85938</xdr:colOff>
      <xdr:row>15</xdr:row>
      <xdr:rowOff>0</xdr:rowOff>
    </xdr:from>
    <xdr:to>
      <xdr:col>41</xdr:col>
      <xdr:colOff>232610</xdr:colOff>
      <xdr:row>16</xdr:row>
      <xdr:rowOff>2164</xdr:rowOff>
    </xdr:to>
    <xdr:cxnSp macro="">
      <xdr:nvCxnSpPr>
        <xdr:cNvPr id="9" name="Gerade Verbindung 8"/>
        <xdr:cNvCxnSpPr/>
      </xdr:nvCxnSpPr>
      <xdr:spPr>
        <a:xfrm flipV="1">
          <a:off x="11580106" y="2719137"/>
          <a:ext cx="391315" cy="39519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0</xdr:colOff>
      <xdr:row>15</xdr:row>
      <xdr:rowOff>0</xdr:rowOff>
    </xdr:from>
    <xdr:to>
      <xdr:col>44</xdr:col>
      <xdr:colOff>48532</xdr:colOff>
      <xdr:row>15</xdr:row>
      <xdr:rowOff>182384</xdr:rowOff>
    </xdr:to>
    <xdr:cxnSp macro="">
      <xdr:nvCxnSpPr>
        <xdr:cNvPr id="10" name="Gerade Verbindung 9"/>
        <xdr:cNvCxnSpPr/>
      </xdr:nvCxnSpPr>
      <xdr:spPr>
        <a:xfrm>
          <a:off x="11983453" y="2723147"/>
          <a:ext cx="537816" cy="37489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98611</xdr:colOff>
      <xdr:row>17</xdr:row>
      <xdr:rowOff>143435</xdr:rowOff>
    </xdr:from>
    <xdr:to>
      <xdr:col>3</xdr:col>
      <xdr:colOff>301917</xdr:colOff>
      <xdr:row>17</xdr:row>
      <xdr:rowOff>638735</xdr:rowOff>
    </xdr:to>
    <xdr:sp macro="" textlink="">
      <xdr:nvSpPr>
        <xdr:cNvPr id="14" name="Textfeld 13"/>
        <xdr:cNvSpPr txBox="1"/>
      </xdr:nvSpPr>
      <xdr:spPr>
        <a:xfrm>
          <a:off x="1855693" y="3263153"/>
          <a:ext cx="974271" cy="495300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de-DE" sz="900">
              <a:latin typeface="Verdana" pitchFamily="34" charset="0"/>
            </a:rPr>
            <a:t>Dominostein</a:t>
          </a:r>
        </a:p>
        <a:p>
          <a:pPr algn="ctr"/>
          <a:r>
            <a:rPr lang="de-DE" sz="1500">
              <a:latin typeface="Verdana" pitchFamily="34" charset="0"/>
            </a:rPr>
            <a:t>Modul 3</a:t>
          </a:r>
        </a:p>
      </xdr:txBody>
    </xdr:sp>
    <xdr:clientData/>
  </xdr:twoCellAnchor>
  <xdr:twoCellAnchor editAs="oneCell">
    <xdr:from>
      <xdr:col>0</xdr:col>
      <xdr:colOff>231321</xdr:colOff>
      <xdr:row>17</xdr:row>
      <xdr:rowOff>576943</xdr:rowOff>
    </xdr:from>
    <xdr:to>
      <xdr:col>0</xdr:col>
      <xdr:colOff>1523217</xdr:colOff>
      <xdr:row>17</xdr:row>
      <xdr:rowOff>1286835</xdr:rowOff>
    </xdr:to>
    <xdr:pic>
      <xdr:nvPicPr>
        <xdr:cNvPr id="1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31321" y="4013563"/>
          <a:ext cx="1291896" cy="70989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168088</xdr:colOff>
      <xdr:row>17</xdr:row>
      <xdr:rowOff>123265</xdr:rowOff>
    </xdr:from>
    <xdr:to>
      <xdr:col>47</xdr:col>
      <xdr:colOff>67235</xdr:colOff>
      <xdr:row>17</xdr:row>
      <xdr:rowOff>1761971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40</xdr:col>
      <xdr:colOff>85938</xdr:colOff>
      <xdr:row>15</xdr:row>
      <xdr:rowOff>0</xdr:rowOff>
    </xdr:from>
    <xdr:to>
      <xdr:col>41</xdr:col>
      <xdr:colOff>232610</xdr:colOff>
      <xdr:row>16</xdr:row>
      <xdr:rowOff>2164</xdr:rowOff>
    </xdr:to>
    <xdr:cxnSp macro="">
      <xdr:nvCxnSpPr>
        <xdr:cNvPr id="3" name="Gerade Verbindung 2"/>
        <xdr:cNvCxnSpPr/>
      </xdr:nvCxnSpPr>
      <xdr:spPr>
        <a:xfrm flipV="1">
          <a:off x="11230188" y="2952750"/>
          <a:ext cx="384797" cy="20218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0</xdr:colOff>
      <xdr:row>15</xdr:row>
      <xdr:rowOff>0</xdr:rowOff>
    </xdr:from>
    <xdr:to>
      <xdr:col>44</xdr:col>
      <xdr:colOff>48532</xdr:colOff>
      <xdr:row>15</xdr:row>
      <xdr:rowOff>182384</xdr:rowOff>
    </xdr:to>
    <xdr:cxnSp macro="">
      <xdr:nvCxnSpPr>
        <xdr:cNvPr id="4" name="Gerade Verbindung 3"/>
        <xdr:cNvCxnSpPr/>
      </xdr:nvCxnSpPr>
      <xdr:spPr>
        <a:xfrm>
          <a:off x="11620500" y="2952750"/>
          <a:ext cx="524782" cy="18238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98611</xdr:colOff>
      <xdr:row>17</xdr:row>
      <xdr:rowOff>143435</xdr:rowOff>
    </xdr:from>
    <xdr:to>
      <xdr:col>3</xdr:col>
      <xdr:colOff>301917</xdr:colOff>
      <xdr:row>17</xdr:row>
      <xdr:rowOff>638735</xdr:rowOff>
    </xdr:to>
    <xdr:sp macro="" textlink="">
      <xdr:nvSpPr>
        <xdr:cNvPr id="5" name="Textfeld 4"/>
        <xdr:cNvSpPr txBox="1"/>
      </xdr:nvSpPr>
      <xdr:spPr>
        <a:xfrm>
          <a:off x="1813111" y="3496235"/>
          <a:ext cx="965306" cy="495300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de-DE" sz="900">
              <a:latin typeface="Verdana" pitchFamily="34" charset="0"/>
            </a:rPr>
            <a:t>Dominostein</a:t>
          </a:r>
        </a:p>
        <a:p>
          <a:pPr algn="ctr"/>
          <a:r>
            <a:rPr lang="de-DE" sz="1500">
              <a:latin typeface="Verdana" pitchFamily="34" charset="0"/>
            </a:rPr>
            <a:t>Modul 3</a:t>
          </a:r>
        </a:p>
      </xdr:txBody>
    </xdr:sp>
    <xdr:clientData/>
  </xdr:twoCellAnchor>
  <xdr:twoCellAnchor editAs="oneCell">
    <xdr:from>
      <xdr:col>0</xdr:col>
      <xdr:colOff>231321</xdr:colOff>
      <xdr:row>17</xdr:row>
      <xdr:rowOff>576943</xdr:rowOff>
    </xdr:from>
    <xdr:to>
      <xdr:col>0</xdr:col>
      <xdr:colOff>1523217</xdr:colOff>
      <xdr:row>17</xdr:row>
      <xdr:rowOff>1286835</xdr:rowOff>
    </xdr:to>
    <xdr:pic>
      <xdr:nvPicPr>
        <xdr:cNvPr id="6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31321" y="3929743"/>
          <a:ext cx="1291896" cy="70989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7"/>
  <dimension ref="A1:AY38"/>
  <sheetViews>
    <sheetView tabSelected="1" view="pageBreakPreview" zoomScale="55" zoomScaleNormal="85" zoomScaleSheetLayoutView="55" workbookViewId="0">
      <selection activeCell="E26" sqref="E26"/>
    </sheetView>
  </sheetViews>
  <sheetFormatPr baseColWidth="10" defaultRowHeight="12.75"/>
  <cols>
    <col min="1" max="1" width="25.7109375" customWidth="1"/>
    <col min="2" max="2" width="5.7109375" style="1" customWidth="1"/>
    <col min="3" max="4" width="5.7109375" customWidth="1"/>
    <col min="5" max="21" width="3.42578125" customWidth="1"/>
    <col min="22" max="22" width="3.42578125" style="2" customWidth="1"/>
    <col min="23" max="34" width="3.42578125" customWidth="1"/>
    <col min="35" max="49" width="3.5703125" style="15" customWidth="1"/>
  </cols>
  <sheetData>
    <row r="1" spans="1:51" ht="20.100000000000001" customHeight="1">
      <c r="A1" s="169" t="s">
        <v>25</v>
      </c>
      <c r="B1" s="171" t="s">
        <v>23</v>
      </c>
      <c r="C1" s="171" t="s">
        <v>0</v>
      </c>
      <c r="D1" s="173" t="s">
        <v>8</v>
      </c>
      <c r="E1" s="107" t="s">
        <v>9</v>
      </c>
      <c r="F1" s="108"/>
      <c r="G1" s="108"/>
      <c r="H1" s="108"/>
      <c r="I1" s="108"/>
      <c r="J1" s="108"/>
      <c r="K1" s="161" t="s">
        <v>11</v>
      </c>
      <c r="L1" s="161"/>
      <c r="M1" s="161"/>
      <c r="N1" s="161"/>
      <c r="O1" s="161"/>
      <c r="P1" s="161"/>
      <c r="Q1" s="161"/>
      <c r="R1" s="161"/>
      <c r="S1" s="167" t="s">
        <v>12</v>
      </c>
      <c r="T1" s="167"/>
      <c r="U1" s="167"/>
      <c r="V1" s="167"/>
      <c r="W1" s="167"/>
      <c r="X1" s="167"/>
      <c r="Y1" s="167"/>
      <c r="Z1" s="167"/>
      <c r="AA1" s="163" t="s">
        <v>13</v>
      </c>
      <c r="AB1" s="163"/>
      <c r="AC1" s="163"/>
      <c r="AD1" s="163"/>
      <c r="AE1" s="163"/>
      <c r="AF1" s="163"/>
      <c r="AG1" s="163"/>
      <c r="AH1" s="164"/>
      <c r="AJ1" s="107" t="s">
        <v>48</v>
      </c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9"/>
      <c r="AW1" s="20"/>
      <c r="AX1" s="2"/>
      <c r="AY1" s="2"/>
    </row>
    <row r="2" spans="1:51" ht="19.5" customHeight="1" thickBot="1">
      <c r="A2" s="170"/>
      <c r="B2" s="172"/>
      <c r="C2" s="172"/>
      <c r="D2" s="174"/>
      <c r="E2" s="110"/>
      <c r="F2" s="111"/>
      <c r="G2" s="111"/>
      <c r="H2" s="111"/>
      <c r="I2" s="111"/>
      <c r="J2" s="111"/>
      <c r="K2" s="162"/>
      <c r="L2" s="162"/>
      <c r="M2" s="162"/>
      <c r="N2" s="162"/>
      <c r="O2" s="162"/>
      <c r="P2" s="162"/>
      <c r="Q2" s="162"/>
      <c r="R2" s="162"/>
      <c r="S2" s="168"/>
      <c r="T2" s="168"/>
      <c r="U2" s="168"/>
      <c r="V2" s="168"/>
      <c r="W2" s="168"/>
      <c r="X2" s="168"/>
      <c r="Y2" s="168"/>
      <c r="Z2" s="168"/>
      <c r="AA2" s="165"/>
      <c r="AB2" s="165"/>
      <c r="AC2" s="165"/>
      <c r="AD2" s="165"/>
      <c r="AE2" s="165"/>
      <c r="AF2" s="165"/>
      <c r="AG2" s="165"/>
      <c r="AH2" s="166"/>
      <c r="AI2" s="21"/>
      <c r="AJ2" s="110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2"/>
      <c r="AW2" s="21"/>
      <c r="AX2" s="2"/>
      <c r="AY2" s="2"/>
    </row>
    <row r="3" spans="1:51" ht="5.0999999999999996" customHeight="1" thickBot="1">
      <c r="A3" s="22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7"/>
      <c r="AI3" s="23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4"/>
      <c r="AX3" s="2"/>
      <c r="AY3" s="2"/>
    </row>
    <row r="4" spans="1:51" ht="16.149999999999999" customHeight="1" thickBot="1">
      <c r="A4" s="47" t="s">
        <v>46</v>
      </c>
      <c r="B4" s="48">
        <v>1</v>
      </c>
      <c r="C4" s="51" t="str">
        <f>IF(A4="-","-",IF(D4&gt;=$H$22,"1",(IF(D4&gt;$L$22,"1-2",(IF(D4&gt;=$N$22,"2",(IF(D4&gt;$R$22,"2-3",(IF(D4&gt;=$T$22,"3",(IF(D4&gt;$X$22,"3-4",(IF(D4&gt;=$Z$22,"4",(IF(D4&gt;$AD$22,"4-5","5"))))))))))))))))</f>
        <v>2</v>
      </c>
      <c r="D4" s="52">
        <f t="shared" ref="D4:D14" si="0">SUM(E4:AH4)</f>
        <v>95</v>
      </c>
      <c r="E4" s="53"/>
      <c r="F4" s="53"/>
      <c r="G4" s="53"/>
      <c r="H4" s="54"/>
      <c r="I4" s="53">
        <v>0</v>
      </c>
      <c r="J4" s="53">
        <v>10</v>
      </c>
      <c r="K4" s="53">
        <v>10</v>
      </c>
      <c r="L4" s="53">
        <v>9</v>
      </c>
      <c r="M4" s="53">
        <v>10</v>
      </c>
      <c r="N4" s="54">
        <v>9</v>
      </c>
      <c r="O4" s="78"/>
      <c r="P4" s="78">
        <v>10</v>
      </c>
      <c r="Q4" s="53">
        <v>8</v>
      </c>
      <c r="R4" s="53">
        <v>8</v>
      </c>
      <c r="S4" s="53"/>
      <c r="T4" s="53"/>
      <c r="U4" s="55"/>
      <c r="V4" s="53"/>
      <c r="W4" s="53"/>
      <c r="X4" s="53"/>
      <c r="Y4" s="53"/>
      <c r="Z4" s="78">
        <v>4</v>
      </c>
      <c r="AA4" s="53">
        <v>5</v>
      </c>
      <c r="AB4" s="53">
        <v>8</v>
      </c>
      <c r="AC4" s="54">
        <v>4</v>
      </c>
      <c r="AD4" s="53"/>
      <c r="AE4" s="53"/>
      <c r="AF4" s="55"/>
      <c r="AG4" s="56"/>
      <c r="AH4" s="57"/>
      <c r="AI4" s="23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5"/>
      <c r="AW4" s="24"/>
      <c r="AX4" s="2"/>
      <c r="AY4" s="2"/>
    </row>
    <row r="5" spans="1:51" ht="16.149999999999999" customHeight="1" thickBot="1">
      <c r="A5" s="40" t="s">
        <v>47</v>
      </c>
      <c r="B5" s="49">
        <v>2</v>
      </c>
      <c r="C5" s="58" t="str">
        <f>IF(A5="-","-",IF(D5&gt;=$H$22,"1",(IF(D5&gt;$L$22,"1-2",(IF(D5&gt;=$N$22,"2",(IF(D5&gt;$R$22,"2-3",(IF(D5&gt;=$T$22,"3",(IF(D5&gt;$X$22,"3-4",(IF(D5&gt;=$Z$22,"4",(IF(D5&gt;$AD$22,"4-5","5"))))))))))))))))</f>
        <v>1-2</v>
      </c>
      <c r="D5" s="59">
        <f t="shared" si="0"/>
        <v>103</v>
      </c>
      <c r="E5" s="60"/>
      <c r="F5" s="60"/>
      <c r="G5" s="60"/>
      <c r="H5" s="61"/>
      <c r="I5" s="62">
        <v>10</v>
      </c>
      <c r="J5" s="62">
        <v>10</v>
      </c>
      <c r="K5" s="62">
        <v>10</v>
      </c>
      <c r="L5" s="60">
        <v>10</v>
      </c>
      <c r="M5" s="60">
        <v>8</v>
      </c>
      <c r="N5" s="61">
        <v>9</v>
      </c>
      <c r="O5" s="79"/>
      <c r="P5" s="79">
        <v>9</v>
      </c>
      <c r="Q5" s="60">
        <v>9</v>
      </c>
      <c r="R5" s="60">
        <v>8</v>
      </c>
      <c r="S5" s="60"/>
      <c r="T5" s="60"/>
      <c r="U5" s="63"/>
      <c r="V5" s="60"/>
      <c r="W5" s="60"/>
      <c r="X5" s="60"/>
      <c r="Y5" s="60"/>
      <c r="Z5" s="79">
        <v>2</v>
      </c>
      <c r="AA5" s="60">
        <v>3</v>
      </c>
      <c r="AB5" s="60">
        <v>10</v>
      </c>
      <c r="AC5" s="61">
        <v>5</v>
      </c>
      <c r="AD5" s="60"/>
      <c r="AE5" s="60"/>
      <c r="AF5" s="63"/>
      <c r="AG5" s="64"/>
      <c r="AH5" s="65"/>
      <c r="AI5" s="23"/>
      <c r="AJ5" s="145" t="s">
        <v>15</v>
      </c>
      <c r="AK5" s="146"/>
      <c r="AL5" s="146"/>
      <c r="AM5" s="146"/>
      <c r="AN5" s="147"/>
      <c r="AO5" s="145" t="s">
        <v>16</v>
      </c>
      <c r="AP5" s="146"/>
      <c r="AQ5" s="146"/>
      <c r="AR5" s="146"/>
      <c r="AS5" s="147"/>
      <c r="AT5" s="145" t="s">
        <v>17</v>
      </c>
      <c r="AU5" s="146"/>
      <c r="AV5" s="147"/>
      <c r="AW5" s="24"/>
      <c r="AX5" s="2"/>
      <c r="AY5" s="2"/>
    </row>
    <row r="6" spans="1:51" ht="16.149999999999999" customHeight="1">
      <c r="A6" s="40" t="s">
        <v>2</v>
      </c>
      <c r="B6" s="49">
        <v>3</v>
      </c>
      <c r="C6" s="58" t="str">
        <f t="shared" ref="C6:C17" si="1">IF(A6="-","-",IF(D6&gt;=$H$22,"1",(IF(D6&gt;$L$22,"1-2",(IF(D6&gt;=$N$22,"2",(IF(D6&gt;$R$22,"2-3",(IF(D6&gt;=$T$22,"3",(IF(D6&gt;$X$22,"3-4",(IF(D6&gt;=$Z$22,"4",(IF(D6&gt;$AD$22,"4-5","5"))))))))))))))))</f>
        <v>-</v>
      </c>
      <c r="D6" s="59">
        <f t="shared" si="0"/>
        <v>0</v>
      </c>
      <c r="E6" s="60"/>
      <c r="F6" s="60"/>
      <c r="G6" s="60"/>
      <c r="H6" s="61"/>
      <c r="I6" s="62"/>
      <c r="J6" s="62"/>
      <c r="K6" s="62"/>
      <c r="L6" s="60"/>
      <c r="M6" s="60"/>
      <c r="N6" s="61"/>
      <c r="O6" s="79"/>
      <c r="P6" s="79"/>
      <c r="Q6" s="60"/>
      <c r="R6" s="60"/>
      <c r="S6" s="60"/>
      <c r="T6" s="60"/>
      <c r="U6" s="63"/>
      <c r="V6" s="60"/>
      <c r="W6" s="60"/>
      <c r="X6" s="60"/>
      <c r="Y6" s="60"/>
      <c r="Z6" s="79"/>
      <c r="AA6" s="60"/>
      <c r="AB6" s="60"/>
      <c r="AC6" s="61"/>
      <c r="AD6" s="60"/>
      <c r="AE6" s="60"/>
      <c r="AF6" s="63"/>
      <c r="AG6" s="64"/>
      <c r="AH6" s="65"/>
      <c r="AI6" s="23"/>
      <c r="AJ6" s="135">
        <f>ROUND($A$19/100*AO6,0)</f>
        <v>115</v>
      </c>
      <c r="AK6" s="136"/>
      <c r="AL6" s="139" t="s">
        <v>2</v>
      </c>
      <c r="AM6" s="140">
        <f>ROUND($A$19/100*AR6,0)</f>
        <v>106</v>
      </c>
      <c r="AN6" s="141"/>
      <c r="AO6" s="143">
        <v>100</v>
      </c>
      <c r="AP6" s="125"/>
      <c r="AQ6" s="125" t="s">
        <v>2</v>
      </c>
      <c r="AR6" s="125">
        <v>92</v>
      </c>
      <c r="AS6" s="126"/>
      <c r="AT6" s="129">
        <v>1</v>
      </c>
      <c r="AU6" s="130"/>
      <c r="AV6" s="131"/>
      <c r="AW6" s="24"/>
      <c r="AX6" s="2"/>
      <c r="AY6" s="2"/>
    </row>
    <row r="7" spans="1:51" ht="16.149999999999999" customHeight="1" thickBot="1">
      <c r="A7" s="40" t="s">
        <v>2</v>
      </c>
      <c r="B7" s="49">
        <v>4</v>
      </c>
      <c r="C7" s="58" t="str">
        <f t="shared" si="1"/>
        <v>-</v>
      </c>
      <c r="D7" s="59">
        <f t="shared" si="0"/>
        <v>0</v>
      </c>
      <c r="E7" s="60"/>
      <c r="F7" s="60"/>
      <c r="G7" s="60"/>
      <c r="H7" s="61"/>
      <c r="I7" s="62"/>
      <c r="J7" s="62"/>
      <c r="K7" s="62"/>
      <c r="L7" s="60"/>
      <c r="M7" s="60"/>
      <c r="N7" s="61"/>
      <c r="O7" s="79"/>
      <c r="P7" s="79"/>
      <c r="Q7" s="60"/>
      <c r="R7" s="60"/>
      <c r="S7" s="60"/>
      <c r="T7" s="60"/>
      <c r="U7" s="63"/>
      <c r="V7" s="60"/>
      <c r="W7" s="60"/>
      <c r="X7" s="60"/>
      <c r="Y7" s="60"/>
      <c r="Z7" s="79"/>
      <c r="AA7" s="60"/>
      <c r="AB7" s="60"/>
      <c r="AC7" s="61"/>
      <c r="AD7" s="60"/>
      <c r="AE7" s="60"/>
      <c r="AF7" s="63"/>
      <c r="AG7" s="64"/>
      <c r="AH7" s="65"/>
      <c r="AI7" s="23"/>
      <c r="AJ7" s="137"/>
      <c r="AK7" s="138"/>
      <c r="AL7" s="138"/>
      <c r="AM7" s="138"/>
      <c r="AN7" s="142"/>
      <c r="AO7" s="144"/>
      <c r="AP7" s="127"/>
      <c r="AQ7" s="127"/>
      <c r="AR7" s="127"/>
      <c r="AS7" s="128"/>
      <c r="AT7" s="132"/>
      <c r="AU7" s="133"/>
      <c r="AV7" s="134"/>
      <c r="AW7" s="24"/>
      <c r="AX7" s="2"/>
      <c r="AY7" s="2"/>
    </row>
    <row r="8" spans="1:51" ht="16.149999999999999" customHeight="1">
      <c r="A8" s="40" t="s">
        <v>2</v>
      </c>
      <c r="B8" s="49">
        <v>5</v>
      </c>
      <c r="C8" s="58" t="str">
        <f t="shared" si="1"/>
        <v>-</v>
      </c>
      <c r="D8" s="59">
        <f t="shared" si="0"/>
        <v>0</v>
      </c>
      <c r="E8" s="60"/>
      <c r="F8" s="60"/>
      <c r="G8" s="60"/>
      <c r="H8" s="61"/>
      <c r="I8" s="62"/>
      <c r="J8" s="62"/>
      <c r="K8" s="62"/>
      <c r="L8" s="60"/>
      <c r="M8" s="60"/>
      <c r="N8" s="61"/>
      <c r="O8" s="79"/>
      <c r="P8" s="79"/>
      <c r="Q8" s="60"/>
      <c r="R8" s="60"/>
      <c r="S8" s="60"/>
      <c r="T8" s="60"/>
      <c r="U8" s="63"/>
      <c r="V8" s="60"/>
      <c r="W8" s="60"/>
      <c r="X8" s="60"/>
      <c r="Y8" s="60"/>
      <c r="Z8" s="79"/>
      <c r="AA8" s="60"/>
      <c r="AB8" s="60"/>
      <c r="AC8" s="61"/>
      <c r="AD8" s="60"/>
      <c r="AE8" s="60"/>
      <c r="AF8" s="63"/>
      <c r="AG8" s="64"/>
      <c r="AH8" s="65"/>
      <c r="AI8" s="23"/>
      <c r="AJ8" s="135">
        <f>ROUND($A$19/100*AO8,0)</f>
        <v>101</v>
      </c>
      <c r="AK8" s="136"/>
      <c r="AL8" s="139" t="s">
        <v>2</v>
      </c>
      <c r="AM8" s="140">
        <f>ROUND($A$19/100*AR8,0)</f>
        <v>89</v>
      </c>
      <c r="AN8" s="141"/>
      <c r="AO8" s="143">
        <v>88</v>
      </c>
      <c r="AP8" s="125"/>
      <c r="AQ8" s="125" t="s">
        <v>2</v>
      </c>
      <c r="AR8" s="125">
        <v>77</v>
      </c>
      <c r="AS8" s="126"/>
      <c r="AT8" s="129">
        <v>2</v>
      </c>
      <c r="AU8" s="130"/>
      <c r="AV8" s="131"/>
      <c r="AW8" s="24"/>
      <c r="AX8" s="2"/>
      <c r="AY8" s="2"/>
    </row>
    <row r="9" spans="1:51" ht="16.149999999999999" customHeight="1" thickBot="1">
      <c r="A9" s="40" t="s">
        <v>2</v>
      </c>
      <c r="B9" s="49">
        <v>6</v>
      </c>
      <c r="C9" s="58" t="str">
        <f t="shared" si="1"/>
        <v>-</v>
      </c>
      <c r="D9" s="59">
        <f t="shared" si="0"/>
        <v>0</v>
      </c>
      <c r="E9" s="60"/>
      <c r="F9" s="60"/>
      <c r="G9" s="60"/>
      <c r="H9" s="61"/>
      <c r="I9" s="62"/>
      <c r="J9" s="62"/>
      <c r="K9" s="62"/>
      <c r="L9" s="60"/>
      <c r="M9" s="60"/>
      <c r="N9" s="61"/>
      <c r="O9" s="79"/>
      <c r="P9" s="79"/>
      <c r="Q9" s="60"/>
      <c r="R9" s="60"/>
      <c r="S9" s="60"/>
      <c r="T9" s="60"/>
      <c r="U9" s="63"/>
      <c r="V9" s="60"/>
      <c r="W9" s="60"/>
      <c r="X9" s="60"/>
      <c r="Y9" s="60"/>
      <c r="Z9" s="79"/>
      <c r="AA9" s="60"/>
      <c r="AB9" s="60"/>
      <c r="AC9" s="61"/>
      <c r="AD9" s="60"/>
      <c r="AE9" s="60"/>
      <c r="AF9" s="63"/>
      <c r="AG9" s="66"/>
      <c r="AH9" s="65"/>
      <c r="AI9" s="23"/>
      <c r="AJ9" s="137"/>
      <c r="AK9" s="138"/>
      <c r="AL9" s="138"/>
      <c r="AM9" s="138"/>
      <c r="AN9" s="142"/>
      <c r="AO9" s="144"/>
      <c r="AP9" s="127"/>
      <c r="AQ9" s="127"/>
      <c r="AR9" s="127"/>
      <c r="AS9" s="128"/>
      <c r="AT9" s="132"/>
      <c r="AU9" s="133"/>
      <c r="AV9" s="134"/>
      <c r="AW9" s="24"/>
      <c r="AX9" s="2"/>
      <c r="AY9" s="2"/>
    </row>
    <row r="10" spans="1:51" ht="16.149999999999999" customHeight="1">
      <c r="A10" s="40" t="s">
        <v>2</v>
      </c>
      <c r="B10" s="49">
        <v>7</v>
      </c>
      <c r="C10" s="58" t="str">
        <f t="shared" si="1"/>
        <v>-</v>
      </c>
      <c r="D10" s="59">
        <f t="shared" si="0"/>
        <v>0</v>
      </c>
      <c r="E10" s="60"/>
      <c r="F10" s="60"/>
      <c r="G10" s="60"/>
      <c r="H10" s="61"/>
      <c r="I10" s="62"/>
      <c r="J10" s="62"/>
      <c r="K10" s="62"/>
      <c r="L10" s="60"/>
      <c r="M10" s="60"/>
      <c r="N10" s="61"/>
      <c r="O10" s="79"/>
      <c r="P10" s="79"/>
      <c r="Q10" s="60"/>
      <c r="R10" s="60"/>
      <c r="S10" s="60"/>
      <c r="T10" s="60"/>
      <c r="U10" s="63"/>
      <c r="V10" s="60"/>
      <c r="W10" s="60"/>
      <c r="X10" s="60"/>
      <c r="Y10" s="60"/>
      <c r="Z10" s="79"/>
      <c r="AA10" s="60"/>
      <c r="AB10" s="60"/>
      <c r="AC10" s="61"/>
      <c r="AD10" s="60"/>
      <c r="AE10" s="60"/>
      <c r="AF10" s="63"/>
      <c r="AG10" s="64"/>
      <c r="AH10" s="65"/>
      <c r="AI10" s="23"/>
      <c r="AJ10" s="135">
        <f>ROUND($A$19/100*AO10,0)</f>
        <v>85</v>
      </c>
      <c r="AK10" s="136"/>
      <c r="AL10" s="139" t="s">
        <v>2</v>
      </c>
      <c r="AM10" s="140">
        <f>ROUND($A$19/100*AR10,0)</f>
        <v>74</v>
      </c>
      <c r="AN10" s="141"/>
      <c r="AO10" s="143">
        <v>74</v>
      </c>
      <c r="AP10" s="125"/>
      <c r="AQ10" s="125" t="s">
        <v>2</v>
      </c>
      <c r="AR10" s="125">
        <v>64</v>
      </c>
      <c r="AS10" s="126"/>
      <c r="AT10" s="129">
        <v>3</v>
      </c>
      <c r="AU10" s="130"/>
      <c r="AV10" s="131"/>
      <c r="AW10" s="24"/>
      <c r="AX10" s="2"/>
      <c r="AY10" s="2"/>
    </row>
    <row r="11" spans="1:51" ht="16.149999999999999" customHeight="1" thickBot="1">
      <c r="A11" s="40" t="s">
        <v>2</v>
      </c>
      <c r="B11" s="49">
        <v>8</v>
      </c>
      <c r="C11" s="58" t="str">
        <f t="shared" si="1"/>
        <v>-</v>
      </c>
      <c r="D11" s="59">
        <f t="shared" si="0"/>
        <v>0</v>
      </c>
      <c r="E11" s="60"/>
      <c r="F11" s="60"/>
      <c r="G11" s="60"/>
      <c r="H11" s="61"/>
      <c r="I11" s="62"/>
      <c r="J11" s="62"/>
      <c r="K11" s="62"/>
      <c r="L11" s="60"/>
      <c r="M11" s="60"/>
      <c r="N11" s="61"/>
      <c r="O11" s="79"/>
      <c r="P11" s="79"/>
      <c r="Q11" s="60"/>
      <c r="R11" s="60"/>
      <c r="S11" s="60"/>
      <c r="T11" s="60"/>
      <c r="U11" s="63"/>
      <c r="V11" s="60"/>
      <c r="W11" s="60"/>
      <c r="X11" s="60"/>
      <c r="Y11" s="60"/>
      <c r="Z11" s="79"/>
      <c r="AA11" s="60"/>
      <c r="AB11" s="60"/>
      <c r="AC11" s="61"/>
      <c r="AD11" s="60"/>
      <c r="AE11" s="60"/>
      <c r="AF11" s="63"/>
      <c r="AG11" s="64"/>
      <c r="AH11" s="65"/>
      <c r="AI11" s="23"/>
      <c r="AJ11" s="137"/>
      <c r="AK11" s="138"/>
      <c r="AL11" s="138"/>
      <c r="AM11" s="138"/>
      <c r="AN11" s="142"/>
      <c r="AO11" s="144"/>
      <c r="AP11" s="127"/>
      <c r="AQ11" s="127"/>
      <c r="AR11" s="127"/>
      <c r="AS11" s="128"/>
      <c r="AT11" s="132"/>
      <c r="AU11" s="133"/>
      <c r="AV11" s="134"/>
      <c r="AW11" s="24"/>
      <c r="AX11" s="2"/>
      <c r="AY11" s="2"/>
    </row>
    <row r="12" spans="1:51" ht="16.149999999999999" customHeight="1">
      <c r="A12" s="40" t="s">
        <v>2</v>
      </c>
      <c r="B12" s="49">
        <v>9</v>
      </c>
      <c r="C12" s="58" t="str">
        <f t="shared" si="1"/>
        <v>-</v>
      </c>
      <c r="D12" s="59">
        <f t="shared" si="0"/>
        <v>0</v>
      </c>
      <c r="E12" s="60"/>
      <c r="F12" s="60"/>
      <c r="G12" s="60"/>
      <c r="H12" s="61"/>
      <c r="I12" s="62"/>
      <c r="J12" s="62"/>
      <c r="K12" s="62"/>
      <c r="L12" s="60"/>
      <c r="M12" s="60"/>
      <c r="N12" s="61"/>
      <c r="O12" s="79"/>
      <c r="P12" s="79"/>
      <c r="Q12" s="60"/>
      <c r="R12" s="60"/>
      <c r="S12" s="60"/>
      <c r="T12" s="60"/>
      <c r="U12" s="63"/>
      <c r="V12" s="60"/>
      <c r="W12" s="60"/>
      <c r="X12" s="60"/>
      <c r="Y12" s="60"/>
      <c r="Z12" s="79"/>
      <c r="AA12" s="60"/>
      <c r="AB12" s="60"/>
      <c r="AC12" s="61"/>
      <c r="AD12" s="60"/>
      <c r="AE12" s="60"/>
      <c r="AF12" s="63"/>
      <c r="AG12" s="64"/>
      <c r="AH12" s="65"/>
      <c r="AI12" s="23"/>
      <c r="AJ12" s="135">
        <f>ROUND($A$19/100*AO12,0)</f>
        <v>70</v>
      </c>
      <c r="AK12" s="136"/>
      <c r="AL12" s="139" t="s">
        <v>2</v>
      </c>
      <c r="AM12" s="140">
        <f>ROUND($A$19/100*AR12,0)</f>
        <v>60</v>
      </c>
      <c r="AN12" s="141"/>
      <c r="AO12" s="143">
        <v>61</v>
      </c>
      <c r="AP12" s="125"/>
      <c r="AQ12" s="125" t="s">
        <v>2</v>
      </c>
      <c r="AR12" s="125">
        <v>52</v>
      </c>
      <c r="AS12" s="126"/>
      <c r="AT12" s="129">
        <v>4</v>
      </c>
      <c r="AU12" s="130"/>
      <c r="AV12" s="131"/>
      <c r="AW12" s="24"/>
      <c r="AX12" s="2"/>
      <c r="AY12" s="2"/>
    </row>
    <row r="13" spans="1:51" ht="16.149999999999999" customHeight="1" thickBot="1">
      <c r="A13" s="40" t="s">
        <v>2</v>
      </c>
      <c r="B13" s="49">
        <v>10</v>
      </c>
      <c r="C13" s="58" t="str">
        <f t="shared" si="1"/>
        <v>-</v>
      </c>
      <c r="D13" s="59">
        <f t="shared" si="0"/>
        <v>0</v>
      </c>
      <c r="E13" s="60"/>
      <c r="F13" s="60"/>
      <c r="G13" s="60"/>
      <c r="H13" s="61"/>
      <c r="I13" s="62"/>
      <c r="J13" s="62"/>
      <c r="K13" s="62"/>
      <c r="L13" s="60"/>
      <c r="M13" s="60"/>
      <c r="N13" s="61"/>
      <c r="O13" s="79"/>
      <c r="P13" s="79"/>
      <c r="Q13" s="60"/>
      <c r="R13" s="60"/>
      <c r="S13" s="60"/>
      <c r="T13" s="60"/>
      <c r="U13" s="63"/>
      <c r="V13" s="60"/>
      <c r="W13" s="60"/>
      <c r="X13" s="60"/>
      <c r="Y13" s="60"/>
      <c r="Z13" s="79"/>
      <c r="AA13" s="60"/>
      <c r="AB13" s="60"/>
      <c r="AC13" s="61"/>
      <c r="AD13" s="60"/>
      <c r="AE13" s="60"/>
      <c r="AF13" s="63"/>
      <c r="AG13" s="64"/>
      <c r="AH13" s="65"/>
      <c r="AI13" s="23"/>
      <c r="AJ13" s="137"/>
      <c r="AK13" s="138"/>
      <c r="AL13" s="138"/>
      <c r="AM13" s="138"/>
      <c r="AN13" s="142"/>
      <c r="AO13" s="144"/>
      <c r="AP13" s="127"/>
      <c r="AQ13" s="127"/>
      <c r="AR13" s="127"/>
      <c r="AS13" s="128"/>
      <c r="AT13" s="132"/>
      <c r="AU13" s="133"/>
      <c r="AV13" s="134"/>
      <c r="AW13" s="24"/>
      <c r="AX13" s="2"/>
      <c r="AY13" s="2"/>
    </row>
    <row r="14" spans="1:51" ht="16.149999999999999" customHeight="1">
      <c r="A14" s="40" t="s">
        <v>2</v>
      </c>
      <c r="B14" s="49">
        <v>11</v>
      </c>
      <c r="C14" s="58" t="str">
        <f t="shared" si="1"/>
        <v>-</v>
      </c>
      <c r="D14" s="59">
        <f t="shared" si="0"/>
        <v>0</v>
      </c>
      <c r="E14" s="60"/>
      <c r="F14" s="60"/>
      <c r="G14" s="60"/>
      <c r="H14" s="61"/>
      <c r="I14" s="62"/>
      <c r="J14" s="62"/>
      <c r="K14" s="62"/>
      <c r="L14" s="60"/>
      <c r="M14" s="60"/>
      <c r="N14" s="61"/>
      <c r="O14" s="79"/>
      <c r="P14" s="79"/>
      <c r="Q14" s="60"/>
      <c r="R14" s="60"/>
      <c r="S14" s="60"/>
      <c r="T14" s="60"/>
      <c r="U14" s="63"/>
      <c r="V14" s="60"/>
      <c r="W14" s="60"/>
      <c r="X14" s="60"/>
      <c r="Y14" s="60"/>
      <c r="Z14" s="79"/>
      <c r="AA14" s="60"/>
      <c r="AB14" s="60"/>
      <c r="AC14" s="61"/>
      <c r="AD14" s="60"/>
      <c r="AE14" s="60"/>
      <c r="AF14" s="63"/>
      <c r="AG14" s="64"/>
      <c r="AH14" s="65"/>
      <c r="AI14" s="23"/>
      <c r="AJ14" s="135">
        <f>ROUND($A$19/100*AO14,0)</f>
        <v>55</v>
      </c>
      <c r="AK14" s="136"/>
      <c r="AL14" s="139" t="s">
        <v>2</v>
      </c>
      <c r="AM14" s="140">
        <f>ROUND($A$19/100*AR14,0)</f>
        <v>0</v>
      </c>
      <c r="AN14" s="141"/>
      <c r="AO14" s="143">
        <v>48</v>
      </c>
      <c r="AP14" s="125"/>
      <c r="AQ14" s="125" t="s">
        <v>2</v>
      </c>
      <c r="AR14" s="125">
        <v>0</v>
      </c>
      <c r="AS14" s="126"/>
      <c r="AT14" s="129">
        <v>5</v>
      </c>
      <c r="AU14" s="130"/>
      <c r="AV14" s="131"/>
      <c r="AW14" s="24"/>
      <c r="AX14" s="2"/>
      <c r="AY14" s="2"/>
    </row>
    <row r="15" spans="1:51" ht="16.149999999999999" customHeight="1" thickBot="1">
      <c r="A15" s="40" t="s">
        <v>2</v>
      </c>
      <c r="B15" s="49">
        <v>12</v>
      </c>
      <c r="C15" s="58" t="str">
        <f t="shared" ref="C15:C16" si="2">IF(A15="-","-",IF(D15&gt;=$H$22,"1",(IF(D15&gt;$L$22,"1-2",(IF(D15&gt;=$N$22,"2",(IF(D15&gt;$R$22,"2-3",(IF(D15&gt;=$T$22,"3",(IF(D15&gt;$X$22,"3-4",(IF(D15&gt;=$Z$22,"4",(IF(D15&gt;$AD$22,"4-5","5"))))))))))))))))</f>
        <v>-</v>
      </c>
      <c r="D15" s="59">
        <f t="shared" ref="D15:D16" si="3">SUM(E15:AH15)</f>
        <v>0</v>
      </c>
      <c r="E15" s="60"/>
      <c r="F15" s="60"/>
      <c r="G15" s="60"/>
      <c r="H15" s="61"/>
      <c r="I15" s="62"/>
      <c r="J15" s="62"/>
      <c r="K15" s="62"/>
      <c r="L15" s="60"/>
      <c r="M15" s="60"/>
      <c r="N15" s="61"/>
      <c r="O15" s="79"/>
      <c r="P15" s="79"/>
      <c r="Q15" s="60"/>
      <c r="R15" s="60"/>
      <c r="S15" s="60"/>
      <c r="T15" s="60"/>
      <c r="U15" s="63"/>
      <c r="V15" s="60"/>
      <c r="W15" s="60"/>
      <c r="X15" s="60"/>
      <c r="Y15" s="60"/>
      <c r="Z15" s="79"/>
      <c r="AA15" s="60"/>
      <c r="AB15" s="60"/>
      <c r="AC15" s="61"/>
      <c r="AD15" s="60"/>
      <c r="AE15" s="60"/>
      <c r="AF15" s="63"/>
      <c r="AG15" s="64"/>
      <c r="AH15" s="65"/>
      <c r="AI15" s="23"/>
      <c r="AJ15" s="137"/>
      <c r="AK15" s="138"/>
      <c r="AL15" s="138"/>
      <c r="AM15" s="138"/>
      <c r="AN15" s="142"/>
      <c r="AO15" s="144"/>
      <c r="AP15" s="127"/>
      <c r="AQ15" s="127"/>
      <c r="AR15" s="127"/>
      <c r="AS15" s="128"/>
      <c r="AT15" s="132"/>
      <c r="AU15" s="133"/>
      <c r="AV15" s="134"/>
      <c r="AW15" s="24"/>
      <c r="AX15" s="2"/>
      <c r="AY15" s="2"/>
    </row>
    <row r="16" spans="1:51" ht="16.149999999999999" customHeight="1" thickBot="1">
      <c r="A16" s="40" t="s">
        <v>2</v>
      </c>
      <c r="B16" s="49">
        <v>13</v>
      </c>
      <c r="C16" s="58" t="str">
        <f t="shared" si="2"/>
        <v>-</v>
      </c>
      <c r="D16" s="59">
        <f t="shared" si="3"/>
        <v>0</v>
      </c>
      <c r="E16" s="60"/>
      <c r="F16" s="60"/>
      <c r="G16" s="60"/>
      <c r="H16" s="61"/>
      <c r="I16" s="62"/>
      <c r="J16" s="62"/>
      <c r="K16" s="62"/>
      <c r="L16" s="60"/>
      <c r="M16" s="60"/>
      <c r="N16" s="61"/>
      <c r="O16" s="79"/>
      <c r="P16" s="79"/>
      <c r="Q16" s="60"/>
      <c r="R16" s="60"/>
      <c r="S16" s="60"/>
      <c r="T16" s="60"/>
      <c r="U16" s="63"/>
      <c r="V16" s="60"/>
      <c r="W16" s="60"/>
      <c r="X16" s="60"/>
      <c r="Y16" s="60"/>
      <c r="Z16" s="79"/>
      <c r="AA16" s="60"/>
      <c r="AB16" s="60"/>
      <c r="AC16" s="61"/>
      <c r="AD16" s="60"/>
      <c r="AE16" s="60"/>
      <c r="AF16" s="63"/>
      <c r="AG16" s="64"/>
      <c r="AH16" s="65"/>
      <c r="AI16" s="23"/>
      <c r="AJ16" s="120"/>
      <c r="AK16" s="121"/>
      <c r="AL16" s="8"/>
      <c r="AM16" s="73"/>
      <c r="AN16" s="26"/>
      <c r="AO16" s="8"/>
      <c r="AP16" s="8"/>
      <c r="AQ16" s="8"/>
      <c r="AR16" s="8"/>
      <c r="AS16" s="8"/>
      <c r="AT16" s="27"/>
      <c r="AU16" s="27"/>
      <c r="AV16" s="27"/>
      <c r="AW16" s="24"/>
      <c r="AX16" s="2"/>
      <c r="AY16" s="2"/>
    </row>
    <row r="17" spans="1:51" ht="16.149999999999999" customHeight="1" thickBot="1">
      <c r="A17" s="40" t="s">
        <v>2</v>
      </c>
      <c r="B17" s="50">
        <v>14</v>
      </c>
      <c r="C17" s="58" t="str">
        <f t="shared" si="1"/>
        <v>-</v>
      </c>
      <c r="D17" s="59">
        <f t="shared" ref="D17" si="4">SUM(E17:AH17)</f>
        <v>0</v>
      </c>
      <c r="E17" s="67"/>
      <c r="F17" s="67"/>
      <c r="G17" s="67"/>
      <c r="H17" s="68"/>
      <c r="I17" s="69"/>
      <c r="J17" s="69"/>
      <c r="K17" s="69"/>
      <c r="L17" s="67"/>
      <c r="M17" s="67"/>
      <c r="N17" s="68"/>
      <c r="O17" s="80"/>
      <c r="P17" s="80"/>
      <c r="Q17" s="67"/>
      <c r="R17" s="67"/>
      <c r="S17" s="67"/>
      <c r="T17" s="67"/>
      <c r="U17" s="70"/>
      <c r="V17" s="67"/>
      <c r="W17" s="67"/>
      <c r="X17" s="67"/>
      <c r="Y17" s="67"/>
      <c r="Z17" s="80"/>
      <c r="AA17" s="67"/>
      <c r="AB17" s="67"/>
      <c r="AC17" s="68"/>
      <c r="AD17" s="67"/>
      <c r="AE17" s="67"/>
      <c r="AF17" s="70"/>
      <c r="AG17" s="71"/>
      <c r="AH17" s="72"/>
      <c r="AI17" s="23"/>
      <c r="AJ17" s="121"/>
      <c r="AK17" s="121"/>
      <c r="AL17" s="26"/>
      <c r="AM17" s="122" t="s">
        <v>18</v>
      </c>
      <c r="AN17" s="123"/>
      <c r="AO17" s="123"/>
      <c r="AP17" s="123"/>
      <c r="AQ17" s="123"/>
      <c r="AR17" s="123"/>
      <c r="AS17" s="123"/>
      <c r="AT17" s="123"/>
      <c r="AU17" s="124"/>
      <c r="AV17" s="27"/>
      <c r="AW17" s="24"/>
      <c r="AX17" s="2"/>
      <c r="AY17" s="2"/>
    </row>
    <row r="18" spans="1:51" ht="150" customHeight="1" thickBot="1">
      <c r="A18" s="39"/>
      <c r="B18" s="154"/>
      <c r="C18" s="155"/>
      <c r="D18" s="156"/>
      <c r="E18" s="41" t="s">
        <v>24</v>
      </c>
      <c r="F18" s="42" t="s">
        <v>1</v>
      </c>
      <c r="G18" s="42" t="s">
        <v>3</v>
      </c>
      <c r="H18" s="43" t="s">
        <v>4</v>
      </c>
      <c r="I18" s="81" t="s">
        <v>28</v>
      </c>
      <c r="J18" s="82" t="s">
        <v>29</v>
      </c>
      <c r="K18" s="83" t="s">
        <v>30</v>
      </c>
      <c r="L18" s="83" t="s">
        <v>31</v>
      </c>
      <c r="M18" s="82" t="s">
        <v>32</v>
      </c>
      <c r="N18" s="82" t="s">
        <v>33</v>
      </c>
      <c r="O18" s="84"/>
      <c r="P18" s="83" t="s">
        <v>43</v>
      </c>
      <c r="Q18" s="82" t="s">
        <v>34</v>
      </c>
      <c r="R18" s="83" t="s">
        <v>35</v>
      </c>
      <c r="S18" s="85"/>
      <c r="T18" s="85"/>
      <c r="U18" s="85"/>
      <c r="V18" s="85"/>
      <c r="W18" s="85"/>
      <c r="X18" s="85"/>
      <c r="Y18" s="85"/>
      <c r="Z18" s="81" t="s">
        <v>36</v>
      </c>
      <c r="AA18" s="86" t="s">
        <v>37</v>
      </c>
      <c r="AB18" s="85" t="s">
        <v>38</v>
      </c>
      <c r="AC18" s="84" t="s">
        <v>39</v>
      </c>
      <c r="AD18" s="75" t="s">
        <v>10</v>
      </c>
      <c r="AE18" s="76" t="s">
        <v>40</v>
      </c>
      <c r="AF18" s="86" t="s">
        <v>41</v>
      </c>
      <c r="AG18" s="87" t="s">
        <v>42</v>
      </c>
      <c r="AH18" s="28" t="s">
        <v>14</v>
      </c>
      <c r="AI18" s="23"/>
      <c r="AJ18" s="118"/>
      <c r="AK18" s="118"/>
      <c r="AL18" s="8"/>
      <c r="AM18" s="7"/>
      <c r="AN18" s="4"/>
      <c r="AO18" s="6"/>
      <c r="AP18" s="6"/>
      <c r="AQ18" s="6"/>
      <c r="AR18" s="6"/>
      <c r="AS18" s="6"/>
      <c r="AT18" s="5"/>
      <c r="AU18" s="5"/>
      <c r="AV18" s="27"/>
      <c r="AW18" s="24"/>
      <c r="AX18" s="2"/>
      <c r="AY18" s="2"/>
    </row>
    <row r="19" spans="1:51" ht="24" customHeight="1" thickBot="1">
      <c r="A19" s="157">
        <f>SUM(E19:AH19)</f>
        <v>115</v>
      </c>
      <c r="B19" s="158"/>
      <c r="C19" s="158"/>
      <c r="D19" s="158"/>
      <c r="E19" s="44" t="s">
        <v>2</v>
      </c>
      <c r="F19" s="45" t="s">
        <v>2</v>
      </c>
      <c r="G19" s="74" t="s">
        <v>2</v>
      </c>
      <c r="H19" s="46" t="s">
        <v>2</v>
      </c>
      <c r="I19" s="88">
        <v>10</v>
      </c>
      <c r="J19" s="89">
        <v>10</v>
      </c>
      <c r="K19" s="90">
        <v>10</v>
      </c>
      <c r="L19" s="91">
        <v>10</v>
      </c>
      <c r="M19" s="90">
        <v>10</v>
      </c>
      <c r="N19" s="91">
        <v>10</v>
      </c>
      <c r="O19" s="92" t="s">
        <v>2</v>
      </c>
      <c r="P19" s="90">
        <v>10</v>
      </c>
      <c r="Q19" s="91">
        <v>10</v>
      </c>
      <c r="R19" s="90">
        <v>10</v>
      </c>
      <c r="S19" s="97" t="s">
        <v>2</v>
      </c>
      <c r="T19" s="93" t="s">
        <v>2</v>
      </c>
      <c r="U19" s="93" t="s">
        <v>2</v>
      </c>
      <c r="V19" s="93" t="s">
        <v>2</v>
      </c>
      <c r="W19" s="93" t="s">
        <v>2</v>
      </c>
      <c r="X19" s="93" t="s">
        <v>2</v>
      </c>
      <c r="Y19" s="93" t="s">
        <v>2</v>
      </c>
      <c r="Z19" s="94">
        <v>5</v>
      </c>
      <c r="AA19" s="97">
        <v>5</v>
      </c>
      <c r="AB19" s="93">
        <v>10</v>
      </c>
      <c r="AC19" s="95">
        <v>5</v>
      </c>
      <c r="AD19" s="96" t="s">
        <v>2</v>
      </c>
      <c r="AE19" s="77" t="s">
        <v>2</v>
      </c>
      <c r="AF19" s="29" t="s">
        <v>2</v>
      </c>
      <c r="AG19" s="31" t="s">
        <v>2</v>
      </c>
      <c r="AH19" s="30" t="s">
        <v>2</v>
      </c>
      <c r="AI19" s="23"/>
      <c r="AJ19" s="118"/>
      <c r="AK19" s="118"/>
      <c r="AL19" s="26"/>
      <c r="AM19" s="36">
        <v>1</v>
      </c>
      <c r="AN19" s="18" t="s">
        <v>19</v>
      </c>
      <c r="AO19" s="37">
        <v>2</v>
      </c>
      <c r="AP19" s="18" t="s">
        <v>20</v>
      </c>
      <c r="AQ19" s="37">
        <v>3</v>
      </c>
      <c r="AR19" s="18" t="s">
        <v>21</v>
      </c>
      <c r="AS19" s="37">
        <v>4</v>
      </c>
      <c r="AT19" s="18" t="s">
        <v>22</v>
      </c>
      <c r="AU19" s="38">
        <v>5</v>
      </c>
      <c r="AV19" s="27"/>
      <c r="AW19" s="24"/>
      <c r="AX19" s="2"/>
      <c r="AY19" s="2"/>
    </row>
    <row r="20" spans="1:51" ht="24" customHeight="1" thickBot="1">
      <c r="A20" s="159"/>
      <c r="B20" s="160"/>
      <c r="C20" s="160"/>
      <c r="D20" s="160"/>
      <c r="E20" s="151" t="s">
        <v>5</v>
      </c>
      <c r="F20" s="152"/>
      <c r="G20" s="152"/>
      <c r="H20" s="153"/>
      <c r="I20" s="151" t="s">
        <v>44</v>
      </c>
      <c r="J20" s="152"/>
      <c r="K20" s="152"/>
      <c r="L20" s="152"/>
      <c r="M20" s="152"/>
      <c r="N20" s="152"/>
      <c r="O20" s="153"/>
      <c r="P20" s="151" t="s">
        <v>45</v>
      </c>
      <c r="Q20" s="152"/>
      <c r="R20" s="152"/>
      <c r="S20" s="152"/>
      <c r="T20" s="152"/>
      <c r="U20" s="152"/>
      <c r="V20" s="152"/>
      <c r="W20" s="152"/>
      <c r="X20" s="152"/>
      <c r="Y20" s="153"/>
      <c r="Z20" s="152" t="s">
        <v>6</v>
      </c>
      <c r="AA20" s="152"/>
      <c r="AB20" s="152"/>
      <c r="AC20" s="153"/>
      <c r="AD20" s="151" t="s">
        <v>7</v>
      </c>
      <c r="AE20" s="152"/>
      <c r="AF20" s="152"/>
      <c r="AG20" s="152"/>
      <c r="AH20" s="153"/>
      <c r="AI20" s="23"/>
      <c r="AJ20" s="118"/>
      <c r="AK20" s="118"/>
      <c r="AL20" s="24"/>
      <c r="AM20" s="17">
        <f>SUMPRODUCT(($C$4:$C$17="1")*(1))</f>
        <v>0</v>
      </c>
      <c r="AN20" s="10">
        <f>SUMPRODUCT(($C$4:$C$17="1-2")*(1))</f>
        <v>1</v>
      </c>
      <c r="AO20" s="10">
        <f>SUMPRODUCT(($C$4:$C$17="2")*(1))</f>
        <v>1</v>
      </c>
      <c r="AP20" s="10">
        <f>SUMPRODUCT(($C$4:$C$17="2-3")*(1))</f>
        <v>0</v>
      </c>
      <c r="AQ20" s="10">
        <f>SUMPRODUCT(($C$4:$C$17="3")*(1))</f>
        <v>0</v>
      </c>
      <c r="AR20" s="10">
        <f>SUMPRODUCT(($C$4:$C$17="3-4")*(1))</f>
        <v>0</v>
      </c>
      <c r="AS20" s="10">
        <f>SUMPRODUCT(($C$4:$C$17="4")*(1))</f>
        <v>0</v>
      </c>
      <c r="AT20" s="10">
        <f>SUMPRODUCT(($C$4:$C$17="4-5")*(1))</f>
        <v>0</v>
      </c>
      <c r="AU20" s="11">
        <f>SUMPRODUCT(($C$4:$C$17="5")*(1))</f>
        <v>0</v>
      </c>
      <c r="AV20" s="9"/>
      <c r="AW20" s="32"/>
      <c r="AX20" s="2"/>
      <c r="AY20" s="2"/>
    </row>
    <row r="21" spans="1:51" ht="5.0999999999999996" customHeight="1" thickBot="1">
      <c r="A21" s="148"/>
      <c r="B21" s="149"/>
      <c r="C21" s="149"/>
      <c r="D21" s="149"/>
      <c r="E21" s="149"/>
      <c r="F21" s="149"/>
      <c r="G21" s="149"/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  <c r="AE21" s="149"/>
      <c r="AF21" s="149"/>
      <c r="AG21" s="149"/>
      <c r="AH21" s="150"/>
      <c r="AI21" s="23"/>
      <c r="AJ21" s="24"/>
      <c r="AK21" s="24"/>
      <c r="AL21" s="24"/>
      <c r="AM21" s="34"/>
      <c r="AN21" s="34"/>
      <c r="AO21" s="34"/>
      <c r="AP21" s="34"/>
      <c r="AQ21" s="34"/>
      <c r="AR21" s="34"/>
      <c r="AS21" s="34"/>
      <c r="AT21" s="34"/>
      <c r="AU21" s="34"/>
      <c r="AV21" s="9"/>
      <c r="AW21" s="32"/>
      <c r="AX21" s="2"/>
      <c r="AY21" s="2"/>
    </row>
    <row r="22" spans="1:51" ht="24" customHeight="1" thickBot="1">
      <c r="A22" s="113" t="s">
        <v>26</v>
      </c>
      <c r="B22" s="114"/>
      <c r="C22" s="114"/>
      <c r="D22" s="115"/>
      <c r="E22" s="99">
        <v>1</v>
      </c>
      <c r="F22" s="100">
        <f>$AJ$6</f>
        <v>115</v>
      </c>
      <c r="G22" s="101" t="s">
        <v>2</v>
      </c>
      <c r="H22" s="100">
        <f>$AM$6</f>
        <v>106</v>
      </c>
      <c r="I22" s="102"/>
      <c r="J22" s="103"/>
      <c r="K22" s="104">
        <v>2</v>
      </c>
      <c r="L22" s="100">
        <f>$AJ$8</f>
        <v>101</v>
      </c>
      <c r="M22" s="101" t="s">
        <v>2</v>
      </c>
      <c r="N22" s="100">
        <f>$AM$8</f>
        <v>89</v>
      </c>
      <c r="O22" s="103"/>
      <c r="P22" s="103"/>
      <c r="Q22" s="104">
        <v>3</v>
      </c>
      <c r="R22" s="100">
        <f>$AJ$10</f>
        <v>85</v>
      </c>
      <c r="S22" s="101" t="s">
        <v>2</v>
      </c>
      <c r="T22" s="100">
        <f>$AM$10</f>
        <v>74</v>
      </c>
      <c r="U22" s="105"/>
      <c r="V22" s="105"/>
      <c r="W22" s="104">
        <v>4</v>
      </c>
      <c r="X22" s="100">
        <f>$AJ$12</f>
        <v>70</v>
      </c>
      <c r="Y22" s="101" t="s">
        <v>2</v>
      </c>
      <c r="Z22" s="100">
        <f>$AM$12</f>
        <v>60</v>
      </c>
      <c r="AA22" s="103"/>
      <c r="AB22" s="105"/>
      <c r="AC22" s="104">
        <v>5</v>
      </c>
      <c r="AD22" s="100">
        <f>$AJ$14</f>
        <v>55</v>
      </c>
      <c r="AE22" s="101" t="s">
        <v>2</v>
      </c>
      <c r="AF22" s="100">
        <f>$AM$14</f>
        <v>0</v>
      </c>
      <c r="AG22" s="105"/>
      <c r="AH22" s="106"/>
      <c r="AI22" s="23"/>
      <c r="AJ22" s="24"/>
      <c r="AK22" s="24"/>
      <c r="AL22" s="24"/>
      <c r="AM22" s="35"/>
      <c r="AN22" s="35"/>
      <c r="AO22" s="35"/>
      <c r="AP22" s="35"/>
      <c r="AQ22" s="35"/>
      <c r="AR22" s="35"/>
      <c r="AS22" s="35"/>
      <c r="AT22" s="35"/>
      <c r="AU22" s="35"/>
      <c r="AV22" s="33"/>
      <c r="AW22" s="32"/>
      <c r="AX22" s="2"/>
      <c r="AY22" s="2"/>
    </row>
    <row r="23" spans="1:51" ht="24" customHeight="1">
      <c r="AI23" s="3"/>
      <c r="AJ23" s="16"/>
      <c r="AK23" s="16"/>
      <c r="AL23" s="16"/>
      <c r="AV23" s="16"/>
      <c r="AW23" s="19"/>
      <c r="AX23" s="2"/>
      <c r="AY23" s="2"/>
    </row>
    <row r="24" spans="1:51">
      <c r="AI24" s="3"/>
      <c r="AJ24" s="119"/>
      <c r="AK24" s="119"/>
      <c r="AL24" s="119"/>
      <c r="AM24" s="119"/>
      <c r="AN24" s="119"/>
      <c r="AO24" s="119"/>
      <c r="AP24" s="119"/>
      <c r="AQ24" s="119"/>
      <c r="AR24" s="119"/>
      <c r="AS24" s="119"/>
      <c r="AT24" s="119"/>
      <c r="AU24" s="119"/>
      <c r="AV24" s="119"/>
      <c r="AW24" s="19"/>
      <c r="AX24" s="2"/>
      <c r="AY24" s="2"/>
    </row>
    <row r="25" spans="1:51">
      <c r="AI25" s="3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9"/>
      <c r="AX25" s="2"/>
      <c r="AY25" s="2"/>
    </row>
    <row r="26" spans="1:51">
      <c r="AI26" s="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9"/>
      <c r="AX26" s="2"/>
      <c r="AY26" s="2"/>
    </row>
    <row r="27" spans="1:51">
      <c r="AI27" s="3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9"/>
      <c r="AX27" s="2"/>
      <c r="AY27" s="2"/>
    </row>
    <row r="28" spans="1:51"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</row>
    <row r="29" spans="1:51"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</row>
    <row r="30" spans="1:51"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</row>
    <row r="31" spans="1:51"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</row>
    <row r="32" spans="1:51"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</row>
    <row r="33" spans="35:49"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</row>
    <row r="34" spans="35:49"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</row>
    <row r="35" spans="35:49"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</row>
    <row r="36" spans="35:49"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</row>
    <row r="37" spans="35:49"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</row>
    <row r="38" spans="35:49"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</row>
  </sheetData>
  <sheetProtection formatCells="0" formatColumns="0" formatRows="0" selectLockedCells="1"/>
  <mergeCells count="61">
    <mergeCell ref="K1:R2"/>
    <mergeCell ref="E1:J2"/>
    <mergeCell ref="AA1:AH2"/>
    <mergeCell ref="S1:Z2"/>
    <mergeCell ref="A1:A2"/>
    <mergeCell ref="C1:C2"/>
    <mergeCell ref="D1:D2"/>
    <mergeCell ref="B1:B2"/>
    <mergeCell ref="A21:AH21"/>
    <mergeCell ref="AD20:AH20"/>
    <mergeCell ref="B18:D18"/>
    <mergeCell ref="E20:H20"/>
    <mergeCell ref="A19:D20"/>
    <mergeCell ref="I20:O20"/>
    <mergeCell ref="P20:Y20"/>
    <mergeCell ref="Z20:AC20"/>
    <mergeCell ref="AJ5:AN5"/>
    <mergeCell ref="AO5:AS5"/>
    <mergeCell ref="AT5:AV5"/>
    <mergeCell ref="AJ6:AK7"/>
    <mergeCell ref="AL6:AL7"/>
    <mergeCell ref="AM6:AN7"/>
    <mergeCell ref="AO6:AP7"/>
    <mergeCell ref="AQ6:AQ7"/>
    <mergeCell ref="AR6:AS7"/>
    <mergeCell ref="AT6:AV7"/>
    <mergeCell ref="AR8:AS9"/>
    <mergeCell ref="AT8:AV9"/>
    <mergeCell ref="AJ10:AK11"/>
    <mergeCell ref="AL10:AL11"/>
    <mergeCell ref="AM10:AN11"/>
    <mergeCell ref="AO10:AP11"/>
    <mergeCell ref="AQ10:AQ11"/>
    <mergeCell ref="AR10:AS11"/>
    <mergeCell ref="AT10:AV11"/>
    <mergeCell ref="AJ8:AK9"/>
    <mergeCell ref="AL8:AL9"/>
    <mergeCell ref="AM8:AN9"/>
    <mergeCell ref="AO8:AP9"/>
    <mergeCell ref="AQ8:AQ9"/>
    <mergeCell ref="AJ12:AK13"/>
    <mergeCell ref="AL12:AL13"/>
    <mergeCell ref="AM12:AN13"/>
    <mergeCell ref="AO12:AP13"/>
    <mergeCell ref="AQ12:AQ13"/>
    <mergeCell ref="AJ1:AV2"/>
    <mergeCell ref="A22:D22"/>
    <mergeCell ref="B3:AH3"/>
    <mergeCell ref="AJ18:AK20"/>
    <mergeCell ref="AJ24:AV24"/>
    <mergeCell ref="AJ16:AK17"/>
    <mergeCell ref="AM17:AU17"/>
    <mergeCell ref="AR12:AS13"/>
    <mergeCell ref="AT12:AV13"/>
    <mergeCell ref="AJ14:AK15"/>
    <mergeCell ref="AL14:AL15"/>
    <mergeCell ref="AM14:AN15"/>
    <mergeCell ref="AO14:AP15"/>
    <mergeCell ref="AQ14:AQ15"/>
    <mergeCell ref="AR14:AS15"/>
    <mergeCell ref="AT14:AV15"/>
  </mergeCells>
  <phoneticPr fontId="0" type="noConversion"/>
  <printOptions horizontalCentered="1" verticalCentered="1" gridLines="1"/>
  <pageMargins left="0.19685039370078741" right="0.19685039370078741" top="0.78740157480314965" bottom="0.59055118110236227" header="0.51181102362204722" footer="0.51181102362204722"/>
  <pageSetup paperSize="9" orientation="landscape" r:id="rId1"/>
  <headerFooter alignWithMargins="0"/>
  <drawing r:id="rId2"/>
  <legacyDrawing r:id="rId3"/>
  <oleObjects>
    <oleObject progId="StaticMetafile" shapeId="2049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AY38"/>
  <sheetViews>
    <sheetView view="pageBreakPreview" zoomScale="55" zoomScaleNormal="85" zoomScaleSheetLayoutView="55" workbookViewId="0">
      <selection activeCell="A3" sqref="A3"/>
    </sheetView>
  </sheetViews>
  <sheetFormatPr baseColWidth="10" defaultRowHeight="12.75"/>
  <cols>
    <col min="1" max="1" width="25.7109375" customWidth="1"/>
    <col min="2" max="2" width="5.7109375" style="1" customWidth="1"/>
    <col min="3" max="4" width="5.7109375" customWidth="1"/>
    <col min="5" max="21" width="3.42578125" customWidth="1"/>
    <col min="22" max="22" width="3.42578125" style="2" customWidth="1"/>
    <col min="23" max="34" width="3.42578125" customWidth="1"/>
    <col min="35" max="49" width="3.5703125" style="15" customWidth="1"/>
  </cols>
  <sheetData>
    <row r="1" spans="1:51" ht="20.100000000000001" customHeight="1">
      <c r="A1" s="169" t="s">
        <v>27</v>
      </c>
      <c r="B1" s="171" t="s">
        <v>23</v>
      </c>
      <c r="C1" s="171" t="s">
        <v>0</v>
      </c>
      <c r="D1" s="173" t="s">
        <v>8</v>
      </c>
      <c r="E1" s="107" t="s">
        <v>9</v>
      </c>
      <c r="F1" s="108"/>
      <c r="G1" s="108"/>
      <c r="H1" s="108"/>
      <c r="I1" s="108"/>
      <c r="J1" s="108"/>
      <c r="K1" s="161" t="s">
        <v>11</v>
      </c>
      <c r="L1" s="161"/>
      <c r="M1" s="161"/>
      <c r="N1" s="161"/>
      <c r="O1" s="161"/>
      <c r="P1" s="161"/>
      <c r="Q1" s="161"/>
      <c r="R1" s="161"/>
      <c r="S1" s="167" t="s">
        <v>12</v>
      </c>
      <c r="T1" s="167"/>
      <c r="U1" s="167"/>
      <c r="V1" s="167"/>
      <c r="W1" s="167"/>
      <c r="X1" s="167"/>
      <c r="Y1" s="167"/>
      <c r="Z1" s="167"/>
      <c r="AA1" s="163" t="s">
        <v>13</v>
      </c>
      <c r="AB1" s="163"/>
      <c r="AC1" s="163"/>
      <c r="AD1" s="163"/>
      <c r="AE1" s="163"/>
      <c r="AF1" s="163"/>
      <c r="AG1" s="163"/>
      <c r="AH1" s="164"/>
      <c r="AJ1" s="107" t="s">
        <v>48</v>
      </c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9"/>
      <c r="AW1" s="20"/>
      <c r="AX1" s="2"/>
      <c r="AY1" s="2"/>
    </row>
    <row r="2" spans="1:51" ht="19.5" customHeight="1" thickBot="1">
      <c r="A2" s="170"/>
      <c r="B2" s="172"/>
      <c r="C2" s="172"/>
      <c r="D2" s="174"/>
      <c r="E2" s="110"/>
      <c r="F2" s="111"/>
      <c r="G2" s="111"/>
      <c r="H2" s="111"/>
      <c r="I2" s="111"/>
      <c r="J2" s="111"/>
      <c r="K2" s="162"/>
      <c r="L2" s="162"/>
      <c r="M2" s="162"/>
      <c r="N2" s="162"/>
      <c r="O2" s="162"/>
      <c r="P2" s="162"/>
      <c r="Q2" s="162"/>
      <c r="R2" s="162"/>
      <c r="S2" s="168"/>
      <c r="T2" s="168"/>
      <c r="U2" s="168"/>
      <c r="V2" s="168"/>
      <c r="W2" s="168"/>
      <c r="X2" s="168"/>
      <c r="Y2" s="168"/>
      <c r="Z2" s="168"/>
      <c r="AA2" s="165"/>
      <c r="AB2" s="165"/>
      <c r="AC2" s="165"/>
      <c r="AD2" s="165"/>
      <c r="AE2" s="165"/>
      <c r="AF2" s="165"/>
      <c r="AG2" s="165"/>
      <c r="AH2" s="166"/>
      <c r="AI2" s="21"/>
      <c r="AJ2" s="110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2"/>
      <c r="AW2" s="21"/>
      <c r="AX2" s="2"/>
      <c r="AY2" s="2"/>
    </row>
    <row r="3" spans="1:51" ht="5.0999999999999996" customHeight="1" thickBot="1">
      <c r="A3" s="22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7"/>
      <c r="AI3" s="23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4"/>
      <c r="AX3" s="2"/>
      <c r="AY3" s="2"/>
    </row>
    <row r="4" spans="1:51" ht="16.149999999999999" customHeight="1" thickBot="1">
      <c r="A4" s="47" t="s">
        <v>49</v>
      </c>
      <c r="B4" s="48">
        <v>1</v>
      </c>
      <c r="C4" s="51" t="str">
        <f>IF(A4="-","-",IF(D4&gt;=$H$22,"1",(IF(D4&gt;$L$22,"1-2",(IF(D4&gt;=$N$22,"2",(IF(D4&gt;$R$22,"2-3",(IF(D4&gt;=$T$22,"3",(IF(D4&gt;$X$22,"3-4",(IF(D4&gt;=$Z$22,"4",(IF(D4&gt;$AD$22,"4-5","5"))))))))))))))))</f>
        <v>3-4</v>
      </c>
      <c r="D4" s="52">
        <f t="shared" ref="D4:D16" si="0">SUM(E4:AH4)</f>
        <v>71</v>
      </c>
      <c r="E4" s="53"/>
      <c r="F4" s="53"/>
      <c r="G4" s="53"/>
      <c r="H4" s="54"/>
      <c r="I4" s="53">
        <v>0</v>
      </c>
      <c r="J4" s="53">
        <v>10</v>
      </c>
      <c r="K4" s="53">
        <v>0</v>
      </c>
      <c r="L4" s="53">
        <v>9</v>
      </c>
      <c r="M4" s="53">
        <v>2</v>
      </c>
      <c r="N4" s="54">
        <v>9</v>
      </c>
      <c r="O4" s="78"/>
      <c r="P4" s="78">
        <v>10</v>
      </c>
      <c r="Q4" s="53">
        <v>2</v>
      </c>
      <c r="R4" s="53">
        <v>8</v>
      </c>
      <c r="S4" s="53"/>
      <c r="T4" s="53"/>
      <c r="U4" s="55"/>
      <c r="V4" s="53"/>
      <c r="W4" s="53"/>
      <c r="X4" s="53"/>
      <c r="Y4" s="53"/>
      <c r="Z4" s="78">
        <v>4</v>
      </c>
      <c r="AA4" s="53">
        <v>5</v>
      </c>
      <c r="AB4" s="53">
        <v>8</v>
      </c>
      <c r="AC4" s="54">
        <v>4</v>
      </c>
      <c r="AD4" s="53"/>
      <c r="AE4" s="53"/>
      <c r="AF4" s="55"/>
      <c r="AG4" s="56"/>
      <c r="AH4" s="57"/>
      <c r="AI4" s="23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5"/>
      <c r="AW4" s="24"/>
      <c r="AX4" s="2"/>
      <c r="AY4" s="2"/>
    </row>
    <row r="5" spans="1:51" ht="16.149999999999999" customHeight="1" thickBot="1">
      <c r="A5" s="40" t="s">
        <v>50</v>
      </c>
      <c r="B5" s="49">
        <v>2</v>
      </c>
      <c r="C5" s="58" t="str">
        <f>IF(A5="-","-",IF(D5&gt;=$H$22,"1",(IF(D5&gt;$L$22,"1-2",(IF(D5&gt;=$N$22,"2",(IF(D5&gt;$R$22,"2-3",(IF(D5&gt;=$T$22,"3",(IF(D5&gt;$X$22,"3-4",(IF(D5&gt;=$Z$22,"4",(IF(D5&gt;$AD$22,"4-5","5"))))))))))))))))</f>
        <v>3</v>
      </c>
      <c r="D5" s="59">
        <f t="shared" si="0"/>
        <v>74</v>
      </c>
      <c r="E5" s="60"/>
      <c r="F5" s="60"/>
      <c r="G5" s="60"/>
      <c r="H5" s="61"/>
      <c r="I5" s="62">
        <v>10</v>
      </c>
      <c r="J5" s="62">
        <v>3</v>
      </c>
      <c r="K5" s="62">
        <v>10</v>
      </c>
      <c r="L5" s="60">
        <v>2</v>
      </c>
      <c r="M5" s="60">
        <v>8</v>
      </c>
      <c r="N5" s="61">
        <v>9</v>
      </c>
      <c r="O5" s="79"/>
      <c r="P5" s="79">
        <v>9</v>
      </c>
      <c r="Q5" s="60">
        <v>5</v>
      </c>
      <c r="R5" s="60">
        <v>8</v>
      </c>
      <c r="S5" s="60"/>
      <c r="T5" s="60"/>
      <c r="U5" s="63"/>
      <c r="V5" s="60"/>
      <c r="W5" s="60"/>
      <c r="X5" s="60"/>
      <c r="Y5" s="60"/>
      <c r="Z5" s="79">
        <v>2</v>
      </c>
      <c r="AA5" s="60">
        <v>3</v>
      </c>
      <c r="AB5" s="60">
        <v>0</v>
      </c>
      <c r="AC5" s="61">
        <v>5</v>
      </c>
      <c r="AD5" s="60"/>
      <c r="AE5" s="60"/>
      <c r="AF5" s="63"/>
      <c r="AG5" s="64"/>
      <c r="AH5" s="65"/>
      <c r="AI5" s="23"/>
      <c r="AJ5" s="145" t="s">
        <v>15</v>
      </c>
      <c r="AK5" s="146"/>
      <c r="AL5" s="146"/>
      <c r="AM5" s="146"/>
      <c r="AN5" s="147"/>
      <c r="AO5" s="145" t="s">
        <v>16</v>
      </c>
      <c r="AP5" s="146"/>
      <c r="AQ5" s="146"/>
      <c r="AR5" s="146"/>
      <c r="AS5" s="147"/>
      <c r="AT5" s="145" t="s">
        <v>17</v>
      </c>
      <c r="AU5" s="146"/>
      <c r="AV5" s="147"/>
      <c r="AW5" s="24"/>
      <c r="AX5" s="2"/>
      <c r="AY5" s="2"/>
    </row>
    <row r="6" spans="1:51" ht="16.149999999999999" customHeight="1">
      <c r="A6" s="40" t="s">
        <v>2</v>
      </c>
      <c r="B6" s="49">
        <v>3</v>
      </c>
      <c r="C6" s="58" t="str">
        <f t="shared" ref="C6:C17" si="1">IF(A6="-","-",IF(D6&gt;=$H$22,"1",(IF(D6&gt;$L$22,"1-2",(IF(D6&gt;=$N$22,"2",(IF(D6&gt;$R$22,"2-3",(IF(D6&gt;=$T$22,"3",(IF(D6&gt;$X$22,"3-4",(IF(D6&gt;=$Z$22,"4",(IF(D6&gt;$AD$22,"4-5","5"))))))))))))))))</f>
        <v>-</v>
      </c>
      <c r="D6" s="59">
        <f t="shared" si="0"/>
        <v>0</v>
      </c>
      <c r="E6" s="60"/>
      <c r="F6" s="60"/>
      <c r="G6" s="60"/>
      <c r="H6" s="61"/>
      <c r="I6" s="62"/>
      <c r="J6" s="62"/>
      <c r="K6" s="62"/>
      <c r="L6" s="60"/>
      <c r="M6" s="60"/>
      <c r="N6" s="61"/>
      <c r="O6" s="79"/>
      <c r="P6" s="79"/>
      <c r="Q6" s="60"/>
      <c r="R6" s="60"/>
      <c r="S6" s="60"/>
      <c r="T6" s="60"/>
      <c r="U6" s="63"/>
      <c r="V6" s="60"/>
      <c r="W6" s="60"/>
      <c r="X6" s="60"/>
      <c r="Y6" s="60"/>
      <c r="Z6" s="79"/>
      <c r="AA6" s="60"/>
      <c r="AB6" s="60"/>
      <c r="AC6" s="61"/>
      <c r="AD6" s="60"/>
      <c r="AE6" s="60"/>
      <c r="AF6" s="63"/>
      <c r="AG6" s="64"/>
      <c r="AH6" s="65"/>
      <c r="AI6" s="23"/>
      <c r="AJ6" s="135">
        <f>ROUND($A$19/100*AO6,0)</f>
        <v>115</v>
      </c>
      <c r="AK6" s="136"/>
      <c r="AL6" s="139" t="s">
        <v>2</v>
      </c>
      <c r="AM6" s="140">
        <f>ROUND($A$19/100*AR6,0)</f>
        <v>106</v>
      </c>
      <c r="AN6" s="141"/>
      <c r="AO6" s="143">
        <v>100</v>
      </c>
      <c r="AP6" s="125"/>
      <c r="AQ6" s="125" t="s">
        <v>2</v>
      </c>
      <c r="AR6" s="125">
        <v>92</v>
      </c>
      <c r="AS6" s="126"/>
      <c r="AT6" s="129">
        <v>1</v>
      </c>
      <c r="AU6" s="130"/>
      <c r="AV6" s="131"/>
      <c r="AW6" s="24"/>
      <c r="AX6" s="2"/>
      <c r="AY6" s="2"/>
    </row>
    <row r="7" spans="1:51" ht="16.149999999999999" customHeight="1" thickBot="1">
      <c r="A7" s="40" t="s">
        <v>2</v>
      </c>
      <c r="B7" s="49">
        <v>4</v>
      </c>
      <c r="C7" s="58" t="str">
        <f t="shared" si="1"/>
        <v>-</v>
      </c>
      <c r="D7" s="59">
        <f t="shared" si="0"/>
        <v>0</v>
      </c>
      <c r="E7" s="60"/>
      <c r="F7" s="60"/>
      <c r="G7" s="60"/>
      <c r="H7" s="61"/>
      <c r="I7" s="62"/>
      <c r="J7" s="62"/>
      <c r="K7" s="62"/>
      <c r="L7" s="60"/>
      <c r="M7" s="60"/>
      <c r="N7" s="61"/>
      <c r="O7" s="79"/>
      <c r="P7" s="79"/>
      <c r="Q7" s="60"/>
      <c r="R7" s="60"/>
      <c r="S7" s="60"/>
      <c r="T7" s="60"/>
      <c r="U7" s="63"/>
      <c r="V7" s="60"/>
      <c r="W7" s="60"/>
      <c r="X7" s="60"/>
      <c r="Y7" s="60"/>
      <c r="Z7" s="79"/>
      <c r="AA7" s="60"/>
      <c r="AB7" s="60"/>
      <c r="AC7" s="61"/>
      <c r="AD7" s="60"/>
      <c r="AE7" s="60"/>
      <c r="AF7" s="63"/>
      <c r="AG7" s="64"/>
      <c r="AH7" s="65"/>
      <c r="AI7" s="23"/>
      <c r="AJ7" s="137"/>
      <c r="AK7" s="138"/>
      <c r="AL7" s="138"/>
      <c r="AM7" s="138"/>
      <c r="AN7" s="142"/>
      <c r="AO7" s="144"/>
      <c r="AP7" s="127"/>
      <c r="AQ7" s="127"/>
      <c r="AR7" s="127"/>
      <c r="AS7" s="128"/>
      <c r="AT7" s="132"/>
      <c r="AU7" s="133"/>
      <c r="AV7" s="134"/>
      <c r="AW7" s="24"/>
      <c r="AX7" s="2"/>
      <c r="AY7" s="2"/>
    </row>
    <row r="8" spans="1:51" ht="16.149999999999999" customHeight="1">
      <c r="A8" s="40" t="s">
        <v>2</v>
      </c>
      <c r="B8" s="49">
        <v>5</v>
      </c>
      <c r="C8" s="58" t="str">
        <f t="shared" si="1"/>
        <v>-</v>
      </c>
      <c r="D8" s="59">
        <f t="shared" si="0"/>
        <v>0</v>
      </c>
      <c r="E8" s="60"/>
      <c r="F8" s="60"/>
      <c r="G8" s="60"/>
      <c r="H8" s="61"/>
      <c r="I8" s="62"/>
      <c r="J8" s="62"/>
      <c r="K8" s="62"/>
      <c r="L8" s="60"/>
      <c r="M8" s="60"/>
      <c r="N8" s="61"/>
      <c r="O8" s="79"/>
      <c r="P8" s="79"/>
      <c r="Q8" s="60"/>
      <c r="R8" s="60"/>
      <c r="S8" s="60"/>
      <c r="T8" s="60"/>
      <c r="U8" s="63"/>
      <c r="V8" s="60"/>
      <c r="W8" s="60"/>
      <c r="X8" s="60"/>
      <c r="Y8" s="60"/>
      <c r="Z8" s="79"/>
      <c r="AA8" s="60"/>
      <c r="AB8" s="60"/>
      <c r="AC8" s="61"/>
      <c r="AD8" s="60"/>
      <c r="AE8" s="60"/>
      <c r="AF8" s="63"/>
      <c r="AG8" s="64"/>
      <c r="AH8" s="65"/>
      <c r="AI8" s="23"/>
      <c r="AJ8" s="135">
        <f>ROUND($A$19/100*AO8,0)</f>
        <v>101</v>
      </c>
      <c r="AK8" s="136"/>
      <c r="AL8" s="139" t="s">
        <v>2</v>
      </c>
      <c r="AM8" s="140">
        <f>ROUND($A$19/100*AR8,0)</f>
        <v>89</v>
      </c>
      <c r="AN8" s="141"/>
      <c r="AO8" s="143">
        <v>88</v>
      </c>
      <c r="AP8" s="125"/>
      <c r="AQ8" s="125" t="s">
        <v>2</v>
      </c>
      <c r="AR8" s="125">
        <v>77</v>
      </c>
      <c r="AS8" s="126"/>
      <c r="AT8" s="129">
        <v>2</v>
      </c>
      <c r="AU8" s="130"/>
      <c r="AV8" s="131"/>
      <c r="AW8" s="24"/>
      <c r="AX8" s="2"/>
      <c r="AY8" s="2"/>
    </row>
    <row r="9" spans="1:51" ht="16.149999999999999" customHeight="1" thickBot="1">
      <c r="A9" s="40" t="s">
        <v>2</v>
      </c>
      <c r="B9" s="49">
        <v>6</v>
      </c>
      <c r="C9" s="58" t="str">
        <f t="shared" si="1"/>
        <v>-</v>
      </c>
      <c r="D9" s="59">
        <f t="shared" si="0"/>
        <v>0</v>
      </c>
      <c r="E9" s="60"/>
      <c r="F9" s="60"/>
      <c r="G9" s="60"/>
      <c r="H9" s="61"/>
      <c r="I9" s="62"/>
      <c r="J9" s="62"/>
      <c r="K9" s="62"/>
      <c r="L9" s="60"/>
      <c r="M9" s="60"/>
      <c r="N9" s="61"/>
      <c r="O9" s="79"/>
      <c r="P9" s="79"/>
      <c r="Q9" s="60"/>
      <c r="R9" s="60"/>
      <c r="S9" s="60"/>
      <c r="T9" s="60"/>
      <c r="U9" s="63"/>
      <c r="V9" s="60"/>
      <c r="W9" s="60"/>
      <c r="X9" s="60"/>
      <c r="Y9" s="60"/>
      <c r="Z9" s="79"/>
      <c r="AA9" s="60"/>
      <c r="AB9" s="60"/>
      <c r="AC9" s="61"/>
      <c r="AD9" s="60"/>
      <c r="AE9" s="60"/>
      <c r="AF9" s="63"/>
      <c r="AG9" s="66"/>
      <c r="AH9" s="65"/>
      <c r="AI9" s="23"/>
      <c r="AJ9" s="137"/>
      <c r="AK9" s="138"/>
      <c r="AL9" s="138"/>
      <c r="AM9" s="138"/>
      <c r="AN9" s="142"/>
      <c r="AO9" s="144"/>
      <c r="AP9" s="127"/>
      <c r="AQ9" s="127"/>
      <c r="AR9" s="127"/>
      <c r="AS9" s="128"/>
      <c r="AT9" s="132"/>
      <c r="AU9" s="133"/>
      <c r="AV9" s="134"/>
      <c r="AW9" s="24"/>
      <c r="AX9" s="2"/>
      <c r="AY9" s="2"/>
    </row>
    <row r="10" spans="1:51" ht="16.149999999999999" customHeight="1">
      <c r="A10" s="40" t="s">
        <v>2</v>
      </c>
      <c r="B10" s="49">
        <v>7</v>
      </c>
      <c r="C10" s="58" t="str">
        <f t="shared" si="1"/>
        <v>-</v>
      </c>
      <c r="D10" s="59">
        <f t="shared" si="0"/>
        <v>0</v>
      </c>
      <c r="E10" s="60"/>
      <c r="F10" s="60"/>
      <c r="G10" s="60"/>
      <c r="H10" s="61"/>
      <c r="I10" s="62"/>
      <c r="J10" s="62"/>
      <c r="K10" s="62"/>
      <c r="L10" s="60"/>
      <c r="M10" s="60"/>
      <c r="N10" s="61"/>
      <c r="O10" s="79"/>
      <c r="P10" s="79"/>
      <c r="Q10" s="60"/>
      <c r="R10" s="60"/>
      <c r="S10" s="60"/>
      <c r="T10" s="60"/>
      <c r="U10" s="63"/>
      <c r="V10" s="60"/>
      <c r="W10" s="60"/>
      <c r="X10" s="60"/>
      <c r="Y10" s="60"/>
      <c r="Z10" s="79"/>
      <c r="AA10" s="60"/>
      <c r="AB10" s="60"/>
      <c r="AC10" s="61"/>
      <c r="AD10" s="60"/>
      <c r="AE10" s="60"/>
      <c r="AF10" s="63"/>
      <c r="AG10" s="64"/>
      <c r="AH10" s="65"/>
      <c r="AI10" s="23"/>
      <c r="AJ10" s="135">
        <f>ROUND($A$19/100*AO10,0)</f>
        <v>85</v>
      </c>
      <c r="AK10" s="136"/>
      <c r="AL10" s="139" t="s">
        <v>2</v>
      </c>
      <c r="AM10" s="140">
        <f>ROUND($A$19/100*AR10,0)</f>
        <v>74</v>
      </c>
      <c r="AN10" s="141"/>
      <c r="AO10" s="143">
        <v>74</v>
      </c>
      <c r="AP10" s="125"/>
      <c r="AQ10" s="125" t="s">
        <v>2</v>
      </c>
      <c r="AR10" s="125">
        <v>64</v>
      </c>
      <c r="AS10" s="126"/>
      <c r="AT10" s="129">
        <v>3</v>
      </c>
      <c r="AU10" s="130"/>
      <c r="AV10" s="131"/>
      <c r="AW10" s="24"/>
      <c r="AX10" s="2"/>
      <c r="AY10" s="2"/>
    </row>
    <row r="11" spans="1:51" ht="16.149999999999999" customHeight="1" thickBot="1">
      <c r="A11" s="40" t="s">
        <v>2</v>
      </c>
      <c r="B11" s="49">
        <v>8</v>
      </c>
      <c r="C11" s="58" t="str">
        <f t="shared" si="1"/>
        <v>-</v>
      </c>
      <c r="D11" s="59">
        <f t="shared" si="0"/>
        <v>0</v>
      </c>
      <c r="E11" s="60"/>
      <c r="F11" s="60"/>
      <c r="G11" s="60"/>
      <c r="H11" s="61"/>
      <c r="I11" s="62"/>
      <c r="J11" s="62"/>
      <c r="K11" s="62"/>
      <c r="L11" s="60"/>
      <c r="M11" s="60"/>
      <c r="N11" s="61"/>
      <c r="O11" s="79"/>
      <c r="P11" s="79"/>
      <c r="Q11" s="60"/>
      <c r="R11" s="60"/>
      <c r="S11" s="60"/>
      <c r="T11" s="60"/>
      <c r="U11" s="63"/>
      <c r="V11" s="60"/>
      <c r="W11" s="60"/>
      <c r="X11" s="60"/>
      <c r="Y11" s="60"/>
      <c r="Z11" s="79"/>
      <c r="AA11" s="60"/>
      <c r="AB11" s="60"/>
      <c r="AC11" s="61"/>
      <c r="AD11" s="60"/>
      <c r="AE11" s="60"/>
      <c r="AF11" s="63"/>
      <c r="AG11" s="64"/>
      <c r="AH11" s="65"/>
      <c r="AI11" s="23"/>
      <c r="AJ11" s="137"/>
      <c r="AK11" s="138"/>
      <c r="AL11" s="138"/>
      <c r="AM11" s="138"/>
      <c r="AN11" s="142"/>
      <c r="AO11" s="144"/>
      <c r="AP11" s="127"/>
      <c r="AQ11" s="127"/>
      <c r="AR11" s="127"/>
      <c r="AS11" s="128"/>
      <c r="AT11" s="132"/>
      <c r="AU11" s="133"/>
      <c r="AV11" s="134"/>
      <c r="AW11" s="24"/>
      <c r="AX11" s="2"/>
      <c r="AY11" s="2"/>
    </row>
    <row r="12" spans="1:51" ht="16.149999999999999" customHeight="1">
      <c r="A12" s="40" t="s">
        <v>2</v>
      </c>
      <c r="B12" s="49">
        <v>9</v>
      </c>
      <c r="C12" s="58" t="str">
        <f t="shared" si="1"/>
        <v>-</v>
      </c>
      <c r="D12" s="59">
        <f t="shared" si="0"/>
        <v>0</v>
      </c>
      <c r="E12" s="60"/>
      <c r="F12" s="60"/>
      <c r="G12" s="60"/>
      <c r="H12" s="61"/>
      <c r="I12" s="62"/>
      <c r="J12" s="62"/>
      <c r="K12" s="62"/>
      <c r="L12" s="60"/>
      <c r="M12" s="60"/>
      <c r="N12" s="61"/>
      <c r="O12" s="79"/>
      <c r="P12" s="79"/>
      <c r="Q12" s="60"/>
      <c r="R12" s="60"/>
      <c r="S12" s="60"/>
      <c r="T12" s="60"/>
      <c r="U12" s="63"/>
      <c r="V12" s="60"/>
      <c r="W12" s="60"/>
      <c r="X12" s="60"/>
      <c r="Y12" s="60"/>
      <c r="Z12" s="79"/>
      <c r="AA12" s="60"/>
      <c r="AB12" s="60"/>
      <c r="AC12" s="61"/>
      <c r="AD12" s="60"/>
      <c r="AE12" s="60"/>
      <c r="AF12" s="63"/>
      <c r="AG12" s="64"/>
      <c r="AH12" s="65"/>
      <c r="AI12" s="23"/>
      <c r="AJ12" s="135">
        <f>ROUND($A$19/100*AO12,0)</f>
        <v>70</v>
      </c>
      <c r="AK12" s="136"/>
      <c r="AL12" s="139" t="s">
        <v>2</v>
      </c>
      <c r="AM12" s="140">
        <f>ROUND($A$19/100*AR12,0)</f>
        <v>60</v>
      </c>
      <c r="AN12" s="141"/>
      <c r="AO12" s="143">
        <v>61</v>
      </c>
      <c r="AP12" s="125"/>
      <c r="AQ12" s="125" t="s">
        <v>2</v>
      </c>
      <c r="AR12" s="125">
        <v>52</v>
      </c>
      <c r="AS12" s="126"/>
      <c r="AT12" s="129">
        <v>4</v>
      </c>
      <c r="AU12" s="130"/>
      <c r="AV12" s="131"/>
      <c r="AW12" s="24"/>
      <c r="AX12" s="2"/>
      <c r="AY12" s="2"/>
    </row>
    <row r="13" spans="1:51" ht="16.149999999999999" customHeight="1" thickBot="1">
      <c r="A13" s="40" t="s">
        <v>2</v>
      </c>
      <c r="B13" s="49">
        <v>10</v>
      </c>
      <c r="C13" s="58" t="str">
        <f t="shared" si="1"/>
        <v>-</v>
      </c>
      <c r="D13" s="59">
        <f t="shared" si="0"/>
        <v>0</v>
      </c>
      <c r="E13" s="60"/>
      <c r="F13" s="60"/>
      <c r="G13" s="60"/>
      <c r="H13" s="61"/>
      <c r="I13" s="62"/>
      <c r="J13" s="62"/>
      <c r="K13" s="62"/>
      <c r="L13" s="60"/>
      <c r="M13" s="60"/>
      <c r="N13" s="61"/>
      <c r="O13" s="79"/>
      <c r="P13" s="79"/>
      <c r="Q13" s="60"/>
      <c r="R13" s="60"/>
      <c r="S13" s="60"/>
      <c r="T13" s="60"/>
      <c r="U13" s="63"/>
      <c r="V13" s="60"/>
      <c r="W13" s="60"/>
      <c r="X13" s="60"/>
      <c r="Y13" s="60"/>
      <c r="Z13" s="79"/>
      <c r="AA13" s="60"/>
      <c r="AB13" s="60"/>
      <c r="AC13" s="61"/>
      <c r="AD13" s="60"/>
      <c r="AE13" s="60"/>
      <c r="AF13" s="63"/>
      <c r="AG13" s="64"/>
      <c r="AH13" s="65"/>
      <c r="AI13" s="23"/>
      <c r="AJ13" s="137"/>
      <c r="AK13" s="138"/>
      <c r="AL13" s="138"/>
      <c r="AM13" s="138"/>
      <c r="AN13" s="142"/>
      <c r="AO13" s="144"/>
      <c r="AP13" s="127"/>
      <c r="AQ13" s="127"/>
      <c r="AR13" s="127"/>
      <c r="AS13" s="128"/>
      <c r="AT13" s="132"/>
      <c r="AU13" s="133"/>
      <c r="AV13" s="134"/>
      <c r="AW13" s="24"/>
      <c r="AX13" s="2"/>
      <c r="AY13" s="2"/>
    </row>
    <row r="14" spans="1:51" ht="16.149999999999999" customHeight="1">
      <c r="A14" s="40" t="s">
        <v>2</v>
      </c>
      <c r="B14" s="49">
        <v>11</v>
      </c>
      <c r="C14" s="58" t="str">
        <f t="shared" si="1"/>
        <v>-</v>
      </c>
      <c r="D14" s="59">
        <f t="shared" si="0"/>
        <v>0</v>
      </c>
      <c r="E14" s="60"/>
      <c r="F14" s="60"/>
      <c r="G14" s="60"/>
      <c r="H14" s="61"/>
      <c r="I14" s="62"/>
      <c r="J14" s="62"/>
      <c r="K14" s="62"/>
      <c r="L14" s="60"/>
      <c r="M14" s="60"/>
      <c r="N14" s="61"/>
      <c r="O14" s="79"/>
      <c r="P14" s="79"/>
      <c r="Q14" s="60"/>
      <c r="R14" s="60"/>
      <c r="S14" s="60"/>
      <c r="T14" s="60"/>
      <c r="U14" s="63"/>
      <c r="V14" s="60"/>
      <c r="W14" s="60"/>
      <c r="X14" s="60"/>
      <c r="Y14" s="60"/>
      <c r="Z14" s="79"/>
      <c r="AA14" s="60"/>
      <c r="AB14" s="60"/>
      <c r="AC14" s="61"/>
      <c r="AD14" s="60"/>
      <c r="AE14" s="60"/>
      <c r="AF14" s="63"/>
      <c r="AG14" s="64"/>
      <c r="AH14" s="65"/>
      <c r="AI14" s="23"/>
      <c r="AJ14" s="135">
        <f>ROUND($A$19/100*AO14,0)</f>
        <v>55</v>
      </c>
      <c r="AK14" s="136"/>
      <c r="AL14" s="139" t="s">
        <v>2</v>
      </c>
      <c r="AM14" s="140">
        <f>ROUND($A$19/100*AR14,0)</f>
        <v>0</v>
      </c>
      <c r="AN14" s="141"/>
      <c r="AO14" s="143">
        <v>48</v>
      </c>
      <c r="AP14" s="125"/>
      <c r="AQ14" s="125" t="s">
        <v>2</v>
      </c>
      <c r="AR14" s="125">
        <v>0</v>
      </c>
      <c r="AS14" s="126"/>
      <c r="AT14" s="129">
        <v>5</v>
      </c>
      <c r="AU14" s="130"/>
      <c r="AV14" s="131"/>
      <c r="AW14" s="24"/>
      <c r="AX14" s="2"/>
      <c r="AY14" s="2"/>
    </row>
    <row r="15" spans="1:51" ht="16.149999999999999" customHeight="1" thickBot="1">
      <c r="A15" s="40" t="s">
        <v>2</v>
      </c>
      <c r="B15" s="49">
        <v>12</v>
      </c>
      <c r="C15" s="58" t="str">
        <f t="shared" si="1"/>
        <v>-</v>
      </c>
      <c r="D15" s="59">
        <f t="shared" si="0"/>
        <v>0</v>
      </c>
      <c r="E15" s="60"/>
      <c r="F15" s="60"/>
      <c r="G15" s="60"/>
      <c r="H15" s="61"/>
      <c r="I15" s="62"/>
      <c r="J15" s="62"/>
      <c r="K15" s="62"/>
      <c r="L15" s="60"/>
      <c r="M15" s="60"/>
      <c r="N15" s="61"/>
      <c r="O15" s="79"/>
      <c r="P15" s="79"/>
      <c r="Q15" s="60"/>
      <c r="R15" s="60"/>
      <c r="S15" s="60"/>
      <c r="T15" s="60"/>
      <c r="U15" s="63"/>
      <c r="V15" s="60"/>
      <c r="W15" s="60"/>
      <c r="X15" s="60"/>
      <c r="Y15" s="60"/>
      <c r="Z15" s="79"/>
      <c r="AA15" s="60"/>
      <c r="AB15" s="60"/>
      <c r="AC15" s="61"/>
      <c r="AD15" s="60"/>
      <c r="AE15" s="60"/>
      <c r="AF15" s="63"/>
      <c r="AG15" s="64"/>
      <c r="AH15" s="65"/>
      <c r="AI15" s="23"/>
      <c r="AJ15" s="137"/>
      <c r="AK15" s="138"/>
      <c r="AL15" s="138"/>
      <c r="AM15" s="138"/>
      <c r="AN15" s="142"/>
      <c r="AO15" s="144"/>
      <c r="AP15" s="127"/>
      <c r="AQ15" s="127"/>
      <c r="AR15" s="127"/>
      <c r="AS15" s="128"/>
      <c r="AT15" s="132"/>
      <c r="AU15" s="133"/>
      <c r="AV15" s="134"/>
      <c r="AW15" s="24"/>
      <c r="AX15" s="2"/>
      <c r="AY15" s="2"/>
    </row>
    <row r="16" spans="1:51" ht="16.149999999999999" customHeight="1" thickBot="1">
      <c r="A16" s="40" t="s">
        <v>2</v>
      </c>
      <c r="B16" s="49">
        <v>13</v>
      </c>
      <c r="C16" s="58" t="str">
        <f t="shared" si="1"/>
        <v>-</v>
      </c>
      <c r="D16" s="59">
        <f t="shared" si="0"/>
        <v>0</v>
      </c>
      <c r="E16" s="60"/>
      <c r="F16" s="60"/>
      <c r="G16" s="60"/>
      <c r="H16" s="61"/>
      <c r="I16" s="62"/>
      <c r="J16" s="62"/>
      <c r="K16" s="62"/>
      <c r="L16" s="60"/>
      <c r="M16" s="60"/>
      <c r="N16" s="61"/>
      <c r="O16" s="79"/>
      <c r="P16" s="79"/>
      <c r="Q16" s="60"/>
      <c r="R16" s="60"/>
      <c r="S16" s="60"/>
      <c r="T16" s="60"/>
      <c r="U16" s="63"/>
      <c r="V16" s="60"/>
      <c r="W16" s="60"/>
      <c r="X16" s="60"/>
      <c r="Y16" s="60"/>
      <c r="Z16" s="79"/>
      <c r="AA16" s="60"/>
      <c r="AB16" s="60"/>
      <c r="AC16" s="61"/>
      <c r="AD16" s="60"/>
      <c r="AE16" s="60"/>
      <c r="AF16" s="63"/>
      <c r="AG16" s="64"/>
      <c r="AH16" s="65"/>
      <c r="AI16" s="23"/>
      <c r="AJ16" s="120"/>
      <c r="AK16" s="121"/>
      <c r="AL16" s="8"/>
      <c r="AM16" s="73"/>
      <c r="AN16" s="26"/>
      <c r="AO16" s="8"/>
      <c r="AP16" s="8"/>
      <c r="AQ16" s="8"/>
      <c r="AR16" s="8"/>
      <c r="AS16" s="8"/>
      <c r="AT16" s="27"/>
      <c r="AU16" s="27"/>
      <c r="AV16" s="27"/>
      <c r="AW16" s="24"/>
      <c r="AX16" s="2"/>
      <c r="AY16" s="2"/>
    </row>
    <row r="17" spans="1:51" ht="16.149999999999999" customHeight="1" thickBot="1">
      <c r="A17" s="40" t="s">
        <v>2</v>
      </c>
      <c r="B17" s="50">
        <v>14</v>
      </c>
      <c r="C17" s="58" t="str">
        <f t="shared" si="1"/>
        <v>-</v>
      </c>
      <c r="D17" s="59">
        <f t="shared" ref="D17" si="2">SUM(E17:AH17)</f>
        <v>0</v>
      </c>
      <c r="E17" s="67"/>
      <c r="F17" s="67"/>
      <c r="G17" s="67"/>
      <c r="H17" s="68"/>
      <c r="I17" s="69"/>
      <c r="J17" s="69"/>
      <c r="K17" s="69"/>
      <c r="L17" s="67"/>
      <c r="M17" s="67"/>
      <c r="N17" s="68"/>
      <c r="O17" s="80"/>
      <c r="P17" s="80"/>
      <c r="Q17" s="67"/>
      <c r="R17" s="67"/>
      <c r="S17" s="67"/>
      <c r="T17" s="67"/>
      <c r="U17" s="70"/>
      <c r="V17" s="67"/>
      <c r="W17" s="67"/>
      <c r="X17" s="67"/>
      <c r="Y17" s="67"/>
      <c r="Z17" s="80"/>
      <c r="AA17" s="67"/>
      <c r="AB17" s="67"/>
      <c r="AC17" s="68"/>
      <c r="AD17" s="67"/>
      <c r="AE17" s="67"/>
      <c r="AF17" s="70"/>
      <c r="AG17" s="71"/>
      <c r="AH17" s="72"/>
      <c r="AI17" s="23"/>
      <c r="AJ17" s="121"/>
      <c r="AK17" s="121"/>
      <c r="AL17" s="26"/>
      <c r="AM17" s="122" t="s">
        <v>18</v>
      </c>
      <c r="AN17" s="123"/>
      <c r="AO17" s="123"/>
      <c r="AP17" s="123"/>
      <c r="AQ17" s="123"/>
      <c r="AR17" s="123"/>
      <c r="AS17" s="123"/>
      <c r="AT17" s="123"/>
      <c r="AU17" s="124"/>
      <c r="AV17" s="27"/>
      <c r="AW17" s="24"/>
      <c r="AX17" s="2"/>
      <c r="AY17" s="2"/>
    </row>
    <row r="18" spans="1:51" ht="150" customHeight="1" thickBot="1">
      <c r="A18" s="39"/>
      <c r="B18" s="154"/>
      <c r="C18" s="155"/>
      <c r="D18" s="156"/>
      <c r="E18" s="41" t="s">
        <v>24</v>
      </c>
      <c r="F18" s="42" t="s">
        <v>1</v>
      </c>
      <c r="G18" s="42" t="s">
        <v>3</v>
      </c>
      <c r="H18" s="43" t="s">
        <v>4</v>
      </c>
      <c r="I18" s="81" t="s">
        <v>28</v>
      </c>
      <c r="J18" s="82" t="s">
        <v>29</v>
      </c>
      <c r="K18" s="83" t="s">
        <v>30</v>
      </c>
      <c r="L18" s="83" t="s">
        <v>31</v>
      </c>
      <c r="M18" s="82" t="s">
        <v>32</v>
      </c>
      <c r="N18" s="82" t="s">
        <v>33</v>
      </c>
      <c r="O18" s="84"/>
      <c r="P18" s="83" t="s">
        <v>43</v>
      </c>
      <c r="Q18" s="82" t="s">
        <v>34</v>
      </c>
      <c r="R18" s="83" t="s">
        <v>35</v>
      </c>
      <c r="S18" s="85"/>
      <c r="T18" s="85"/>
      <c r="U18" s="85"/>
      <c r="V18" s="85"/>
      <c r="W18" s="85"/>
      <c r="X18" s="85"/>
      <c r="Y18" s="85"/>
      <c r="Z18" s="81" t="s">
        <v>36</v>
      </c>
      <c r="AA18" s="86" t="s">
        <v>37</v>
      </c>
      <c r="AB18" s="85" t="s">
        <v>38</v>
      </c>
      <c r="AC18" s="84" t="s">
        <v>39</v>
      </c>
      <c r="AD18" s="75" t="s">
        <v>10</v>
      </c>
      <c r="AE18" s="76" t="s">
        <v>40</v>
      </c>
      <c r="AF18" s="86" t="s">
        <v>41</v>
      </c>
      <c r="AG18" s="87" t="s">
        <v>42</v>
      </c>
      <c r="AH18" s="28" t="s">
        <v>14</v>
      </c>
      <c r="AI18" s="23"/>
      <c r="AJ18" s="118"/>
      <c r="AK18" s="118"/>
      <c r="AL18" s="8"/>
      <c r="AM18" s="7"/>
      <c r="AN18" s="4"/>
      <c r="AO18" s="6"/>
      <c r="AP18" s="6"/>
      <c r="AQ18" s="6"/>
      <c r="AR18" s="6"/>
      <c r="AS18" s="6"/>
      <c r="AT18" s="5"/>
      <c r="AU18" s="5"/>
      <c r="AV18" s="27"/>
      <c r="AW18" s="24"/>
      <c r="AX18" s="2"/>
      <c r="AY18" s="2"/>
    </row>
    <row r="19" spans="1:51" ht="24" customHeight="1" thickBot="1">
      <c r="A19" s="157">
        <f>SUM(E19:AH19)</f>
        <v>115</v>
      </c>
      <c r="B19" s="158"/>
      <c r="C19" s="158"/>
      <c r="D19" s="158"/>
      <c r="E19" s="44" t="s">
        <v>2</v>
      </c>
      <c r="F19" s="45" t="s">
        <v>2</v>
      </c>
      <c r="G19" s="74" t="s">
        <v>2</v>
      </c>
      <c r="H19" s="46" t="s">
        <v>2</v>
      </c>
      <c r="I19" s="88">
        <v>10</v>
      </c>
      <c r="J19" s="89">
        <v>10</v>
      </c>
      <c r="K19" s="90">
        <v>10</v>
      </c>
      <c r="L19" s="91">
        <v>10</v>
      </c>
      <c r="M19" s="90">
        <v>10</v>
      </c>
      <c r="N19" s="91">
        <v>10</v>
      </c>
      <c r="O19" s="92" t="s">
        <v>2</v>
      </c>
      <c r="P19" s="90">
        <v>10</v>
      </c>
      <c r="Q19" s="91">
        <v>10</v>
      </c>
      <c r="R19" s="90">
        <v>10</v>
      </c>
      <c r="S19" s="97" t="s">
        <v>2</v>
      </c>
      <c r="T19" s="93" t="s">
        <v>2</v>
      </c>
      <c r="U19" s="93" t="s">
        <v>2</v>
      </c>
      <c r="V19" s="93" t="s">
        <v>2</v>
      </c>
      <c r="W19" s="93" t="s">
        <v>2</v>
      </c>
      <c r="X19" s="93" t="s">
        <v>2</v>
      </c>
      <c r="Y19" s="93" t="s">
        <v>2</v>
      </c>
      <c r="Z19" s="94">
        <v>5</v>
      </c>
      <c r="AA19" s="97">
        <v>5</v>
      </c>
      <c r="AB19" s="93">
        <v>10</v>
      </c>
      <c r="AC19" s="95">
        <v>5</v>
      </c>
      <c r="AD19" s="96" t="s">
        <v>2</v>
      </c>
      <c r="AE19" s="77" t="s">
        <v>2</v>
      </c>
      <c r="AF19" s="29" t="s">
        <v>2</v>
      </c>
      <c r="AG19" s="31" t="s">
        <v>2</v>
      </c>
      <c r="AH19" s="30" t="s">
        <v>2</v>
      </c>
      <c r="AI19" s="23"/>
      <c r="AJ19" s="118"/>
      <c r="AK19" s="118"/>
      <c r="AL19" s="26"/>
      <c r="AM19" s="36">
        <v>1</v>
      </c>
      <c r="AN19" s="18" t="s">
        <v>19</v>
      </c>
      <c r="AO19" s="37">
        <v>2</v>
      </c>
      <c r="AP19" s="18" t="s">
        <v>20</v>
      </c>
      <c r="AQ19" s="37">
        <v>3</v>
      </c>
      <c r="AR19" s="18" t="s">
        <v>21</v>
      </c>
      <c r="AS19" s="37">
        <v>4</v>
      </c>
      <c r="AT19" s="18" t="s">
        <v>22</v>
      </c>
      <c r="AU19" s="38">
        <v>5</v>
      </c>
      <c r="AV19" s="27"/>
      <c r="AW19" s="24"/>
      <c r="AX19" s="2"/>
      <c r="AY19" s="2"/>
    </row>
    <row r="20" spans="1:51" ht="24" customHeight="1" thickBot="1">
      <c r="A20" s="159"/>
      <c r="B20" s="160"/>
      <c r="C20" s="160"/>
      <c r="D20" s="160"/>
      <c r="E20" s="151" t="s">
        <v>5</v>
      </c>
      <c r="F20" s="152"/>
      <c r="G20" s="152"/>
      <c r="H20" s="153"/>
      <c r="I20" s="151" t="s">
        <v>44</v>
      </c>
      <c r="J20" s="152"/>
      <c r="K20" s="152"/>
      <c r="L20" s="152"/>
      <c r="M20" s="152"/>
      <c r="N20" s="152"/>
      <c r="O20" s="153"/>
      <c r="P20" s="151" t="s">
        <v>45</v>
      </c>
      <c r="Q20" s="152"/>
      <c r="R20" s="152"/>
      <c r="S20" s="152"/>
      <c r="T20" s="152"/>
      <c r="U20" s="152"/>
      <c r="V20" s="152"/>
      <c r="W20" s="152"/>
      <c r="X20" s="152"/>
      <c r="Y20" s="153"/>
      <c r="Z20" s="152" t="s">
        <v>6</v>
      </c>
      <c r="AA20" s="152"/>
      <c r="AB20" s="152"/>
      <c r="AC20" s="153"/>
      <c r="AD20" s="151" t="s">
        <v>7</v>
      </c>
      <c r="AE20" s="152"/>
      <c r="AF20" s="152"/>
      <c r="AG20" s="152"/>
      <c r="AH20" s="153"/>
      <c r="AI20" s="23"/>
      <c r="AJ20" s="118"/>
      <c r="AK20" s="118"/>
      <c r="AL20" s="24"/>
      <c r="AM20" s="17">
        <f>SUMPRODUCT(($C$4:$C$17="1")*(1))</f>
        <v>0</v>
      </c>
      <c r="AN20" s="10">
        <f>SUMPRODUCT(($C$4:$C$17="1-2")*(1))</f>
        <v>0</v>
      </c>
      <c r="AO20" s="10">
        <f>SUMPRODUCT(($C$4:$C$17="2")*(1))</f>
        <v>0</v>
      </c>
      <c r="AP20" s="10">
        <f>SUMPRODUCT(($C$4:$C$17="2-3")*(1))</f>
        <v>0</v>
      </c>
      <c r="AQ20" s="10">
        <f>SUMPRODUCT(($C$4:$C$17="3")*(1))</f>
        <v>1</v>
      </c>
      <c r="AR20" s="10">
        <f>SUMPRODUCT(($C$4:$C$17="3-4")*(1))</f>
        <v>1</v>
      </c>
      <c r="AS20" s="10">
        <f>SUMPRODUCT(($C$4:$C$17="4")*(1))</f>
        <v>0</v>
      </c>
      <c r="AT20" s="10">
        <f>SUMPRODUCT(($C$4:$C$17="4-5")*(1))</f>
        <v>0</v>
      </c>
      <c r="AU20" s="11">
        <f>SUMPRODUCT(($C$4:$C$17="5")*(1))</f>
        <v>0</v>
      </c>
      <c r="AV20" s="9"/>
      <c r="AW20" s="32"/>
      <c r="AX20" s="2"/>
      <c r="AY20" s="2"/>
    </row>
    <row r="21" spans="1:51" ht="5.0999999999999996" customHeight="1" thickBot="1">
      <c r="A21" s="148"/>
      <c r="B21" s="149"/>
      <c r="C21" s="149"/>
      <c r="D21" s="149"/>
      <c r="E21" s="149"/>
      <c r="F21" s="149"/>
      <c r="G21" s="149"/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  <c r="AE21" s="149"/>
      <c r="AF21" s="149"/>
      <c r="AG21" s="149"/>
      <c r="AH21" s="150"/>
      <c r="AI21" s="23"/>
      <c r="AJ21" s="24"/>
      <c r="AK21" s="24"/>
      <c r="AL21" s="24"/>
      <c r="AM21" s="34"/>
      <c r="AN21" s="34"/>
      <c r="AO21" s="34"/>
      <c r="AP21" s="34"/>
      <c r="AQ21" s="34"/>
      <c r="AR21" s="34"/>
      <c r="AS21" s="34"/>
      <c r="AT21" s="34"/>
      <c r="AU21" s="34"/>
      <c r="AV21" s="9"/>
      <c r="AW21" s="32"/>
      <c r="AX21" s="2"/>
      <c r="AY21" s="2"/>
    </row>
    <row r="22" spans="1:51" ht="24" customHeight="1" thickBot="1">
      <c r="A22" s="113" t="s">
        <v>26</v>
      </c>
      <c r="B22" s="114"/>
      <c r="C22" s="114"/>
      <c r="D22" s="115"/>
      <c r="E22" s="99">
        <v>1</v>
      </c>
      <c r="F22" s="100">
        <f>$AJ$6</f>
        <v>115</v>
      </c>
      <c r="G22" s="101" t="s">
        <v>2</v>
      </c>
      <c r="H22" s="100">
        <f>$AM$6</f>
        <v>106</v>
      </c>
      <c r="I22" s="102"/>
      <c r="J22" s="103"/>
      <c r="K22" s="104">
        <v>2</v>
      </c>
      <c r="L22" s="100">
        <f>$AJ$8</f>
        <v>101</v>
      </c>
      <c r="M22" s="101" t="s">
        <v>2</v>
      </c>
      <c r="N22" s="100">
        <f>$AM$8</f>
        <v>89</v>
      </c>
      <c r="O22" s="103"/>
      <c r="P22" s="103"/>
      <c r="Q22" s="104">
        <v>3</v>
      </c>
      <c r="R22" s="100">
        <f>$AJ$10</f>
        <v>85</v>
      </c>
      <c r="S22" s="101" t="s">
        <v>2</v>
      </c>
      <c r="T22" s="100">
        <f>$AM$10</f>
        <v>74</v>
      </c>
      <c r="U22" s="105"/>
      <c r="V22" s="105"/>
      <c r="W22" s="104">
        <v>4</v>
      </c>
      <c r="X22" s="100">
        <f>$AJ$12</f>
        <v>70</v>
      </c>
      <c r="Y22" s="101" t="s">
        <v>2</v>
      </c>
      <c r="Z22" s="100">
        <f>$AM$12</f>
        <v>60</v>
      </c>
      <c r="AA22" s="103"/>
      <c r="AB22" s="105"/>
      <c r="AC22" s="104">
        <v>5</v>
      </c>
      <c r="AD22" s="100">
        <f>$AJ$14</f>
        <v>55</v>
      </c>
      <c r="AE22" s="101" t="s">
        <v>2</v>
      </c>
      <c r="AF22" s="100">
        <f>$AM$14</f>
        <v>0</v>
      </c>
      <c r="AG22" s="105"/>
      <c r="AH22" s="106"/>
      <c r="AI22" s="23"/>
      <c r="AJ22" s="24"/>
      <c r="AK22" s="24"/>
      <c r="AL22" s="24"/>
      <c r="AM22" s="35"/>
      <c r="AN22" s="35"/>
      <c r="AO22" s="35"/>
      <c r="AP22" s="35"/>
      <c r="AQ22" s="35"/>
      <c r="AR22" s="35"/>
      <c r="AS22" s="35"/>
      <c r="AT22" s="35"/>
      <c r="AU22" s="35"/>
      <c r="AV22" s="33"/>
      <c r="AW22" s="32"/>
      <c r="AX22" s="2"/>
      <c r="AY22" s="2"/>
    </row>
    <row r="23" spans="1:51" ht="24" customHeight="1">
      <c r="AI23" s="3"/>
      <c r="AJ23" s="16"/>
      <c r="AK23" s="16"/>
      <c r="AL23" s="16"/>
      <c r="AV23" s="16"/>
      <c r="AW23" s="19"/>
      <c r="AX23" s="2"/>
      <c r="AY23" s="2"/>
    </row>
    <row r="24" spans="1:51">
      <c r="AI24" s="3"/>
      <c r="AJ24" s="119"/>
      <c r="AK24" s="119"/>
      <c r="AL24" s="119"/>
      <c r="AM24" s="119"/>
      <c r="AN24" s="119"/>
      <c r="AO24" s="119"/>
      <c r="AP24" s="119"/>
      <c r="AQ24" s="119"/>
      <c r="AR24" s="119"/>
      <c r="AS24" s="119"/>
      <c r="AT24" s="119"/>
      <c r="AU24" s="119"/>
      <c r="AV24" s="119"/>
      <c r="AW24" s="19"/>
      <c r="AX24" s="2"/>
      <c r="AY24" s="2"/>
    </row>
    <row r="25" spans="1:51">
      <c r="AI25" s="3"/>
      <c r="AJ25" s="98"/>
      <c r="AK25" s="98"/>
      <c r="AL25" s="98"/>
      <c r="AM25" s="98"/>
      <c r="AN25" s="98"/>
      <c r="AO25" s="98"/>
      <c r="AP25" s="98"/>
      <c r="AQ25" s="98"/>
      <c r="AR25" s="98"/>
      <c r="AS25" s="98"/>
      <c r="AT25" s="98"/>
      <c r="AU25" s="98"/>
      <c r="AV25" s="98"/>
      <c r="AW25" s="19"/>
      <c r="AX25" s="2"/>
      <c r="AY25" s="2"/>
    </row>
    <row r="26" spans="1:51">
      <c r="AI26" s="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9"/>
      <c r="AX26" s="2"/>
      <c r="AY26" s="2"/>
    </row>
    <row r="27" spans="1:51">
      <c r="AI27" s="3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9"/>
      <c r="AX27" s="2"/>
      <c r="AY27" s="2"/>
    </row>
    <row r="28" spans="1:51"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</row>
    <row r="29" spans="1:51"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</row>
    <row r="30" spans="1:51"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</row>
    <row r="31" spans="1:51"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</row>
    <row r="32" spans="1:51"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</row>
    <row r="33" spans="35:49"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</row>
    <row r="34" spans="35:49"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</row>
    <row r="35" spans="35:49"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</row>
    <row r="36" spans="35:49"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</row>
    <row r="37" spans="35:49"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</row>
    <row r="38" spans="35:49"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</row>
  </sheetData>
  <sheetProtection formatCells="0" formatColumns="0" formatRows="0" selectLockedCells="1"/>
  <mergeCells count="61">
    <mergeCell ref="AD20:AH20"/>
    <mergeCell ref="A21:AH21"/>
    <mergeCell ref="A22:D22"/>
    <mergeCell ref="AJ24:AV24"/>
    <mergeCell ref="AT14:AV15"/>
    <mergeCell ref="AJ16:AK17"/>
    <mergeCell ref="AM17:AU17"/>
    <mergeCell ref="B18:D18"/>
    <mergeCell ref="AJ18:AK20"/>
    <mergeCell ref="A19:D20"/>
    <mergeCell ref="E20:H20"/>
    <mergeCell ref="I20:O20"/>
    <mergeCell ref="P20:Y20"/>
    <mergeCell ref="Z20:AC20"/>
    <mergeCell ref="AJ14:AK15"/>
    <mergeCell ref="AL14:AL15"/>
    <mergeCell ref="AM14:AN15"/>
    <mergeCell ref="AO14:AP15"/>
    <mergeCell ref="AQ14:AQ15"/>
    <mergeCell ref="AR14:AS15"/>
    <mergeCell ref="AT10:AV11"/>
    <mergeCell ref="AJ12:AK13"/>
    <mergeCell ref="AL12:AL13"/>
    <mergeCell ref="AM12:AN13"/>
    <mergeCell ref="AO12:AP13"/>
    <mergeCell ref="AQ12:AQ13"/>
    <mergeCell ref="AR12:AS13"/>
    <mergeCell ref="AT12:AV13"/>
    <mergeCell ref="AJ10:AK11"/>
    <mergeCell ref="AL10:AL11"/>
    <mergeCell ref="AM10:AN11"/>
    <mergeCell ref="AO10:AP11"/>
    <mergeCell ref="AQ10:AQ11"/>
    <mergeCell ref="AR10:AS11"/>
    <mergeCell ref="AT6:AV7"/>
    <mergeCell ref="AJ8:AK9"/>
    <mergeCell ref="AL8:AL9"/>
    <mergeCell ref="AM8:AN9"/>
    <mergeCell ref="AO8:AP9"/>
    <mergeCell ref="AQ8:AQ9"/>
    <mergeCell ref="AR8:AS9"/>
    <mergeCell ref="AT8:AV9"/>
    <mergeCell ref="AJ6:AK7"/>
    <mergeCell ref="AL6:AL7"/>
    <mergeCell ref="AM6:AN7"/>
    <mergeCell ref="AO6:AP7"/>
    <mergeCell ref="AQ6:AQ7"/>
    <mergeCell ref="AR6:AS7"/>
    <mergeCell ref="S1:Z2"/>
    <mergeCell ref="AA1:AH2"/>
    <mergeCell ref="AJ1:AV2"/>
    <mergeCell ref="B3:AH3"/>
    <mergeCell ref="AJ5:AN5"/>
    <mergeCell ref="AO5:AS5"/>
    <mergeCell ref="AT5:AV5"/>
    <mergeCell ref="A1:A2"/>
    <mergeCell ref="B1:B2"/>
    <mergeCell ref="C1:C2"/>
    <mergeCell ref="D1:D2"/>
    <mergeCell ref="E1:J2"/>
    <mergeCell ref="K1:R2"/>
  </mergeCells>
  <printOptions horizontalCentered="1" verticalCentered="1" gridLines="1"/>
  <pageMargins left="0.19685039370078741" right="0.19685039370078741" top="0.78740157480314965" bottom="0.59055118110236227" header="0.51181102362204722" footer="0.51181102362204722"/>
  <pageSetup paperSize="9" orientation="landscape" r:id="rId1"/>
  <headerFooter alignWithMargins="0"/>
  <drawing r:id="rId2"/>
  <legacyDrawing r:id="rId3"/>
  <oleObjects>
    <oleObject progId="StaticMetafile" shapeId="3073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Gruppe 1</vt:lpstr>
      <vt:lpstr>Gruppe 2</vt:lpstr>
      <vt:lpstr>'Gruppe 1'!Druckbereich</vt:lpstr>
      <vt:lpstr>'Gruppe 2'!Druckbereich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admin</cp:lastModifiedBy>
  <cp:lastPrinted>2011-11-15T15:52:21Z</cp:lastPrinted>
  <dcterms:created xsi:type="dcterms:W3CDTF">2001-01-27T16:22:53Z</dcterms:created>
  <dcterms:modified xsi:type="dcterms:W3CDTF">2012-08-23T05:18:33Z</dcterms:modified>
</cp:coreProperties>
</file>