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comments2.xml" ContentType="application/vnd.openxmlformats-officedocument.spreadsheetml.comments+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workbookProtection lockStructure="1"/>
  <bookViews>
    <workbookView xWindow="480" yWindow="315" windowWidth="13995" windowHeight="8445" activeTab="1"/>
  </bookViews>
  <sheets>
    <sheet name="P.1 Rasch Algorithm" sheetId="4" r:id="rId1"/>
    <sheet name="P. 2 Final Results" sheetId="5" r:id="rId2"/>
  </sheets>
  <calcPr calcId="124519"/>
</workbook>
</file>

<file path=xl/calcChain.xml><?xml version="1.0" encoding="utf-8"?>
<calcChain xmlns="http://schemas.openxmlformats.org/spreadsheetml/2006/main">
  <c r="S24" i="4"/>
  <c r="T24"/>
  <c r="I33"/>
  <c r="I34"/>
  <c r="J33"/>
  <c r="J34"/>
  <c r="K33"/>
  <c r="K34"/>
  <c r="L33"/>
  <c r="L34"/>
  <c r="M33"/>
  <c r="M34"/>
  <c r="N33"/>
  <c r="N34"/>
  <c r="O33"/>
  <c r="O34"/>
  <c r="P33"/>
  <c r="P34"/>
  <c r="Q33"/>
  <c r="Q34"/>
  <c r="R33"/>
  <c r="R34"/>
  <c r="S34"/>
  <c r="J35" s="1"/>
  <c r="I35"/>
  <c r="I41"/>
  <c r="I55"/>
  <c r="K35"/>
  <c r="K41"/>
  <c r="K55"/>
  <c r="L35"/>
  <c r="L41"/>
  <c r="L55"/>
  <c r="M35"/>
  <c r="M41"/>
  <c r="M55"/>
  <c r="N35"/>
  <c r="N41"/>
  <c r="N55"/>
  <c r="O35"/>
  <c r="O41"/>
  <c r="O55"/>
  <c r="P35"/>
  <c r="P41"/>
  <c r="P55"/>
  <c r="Q35"/>
  <c r="Q41"/>
  <c r="Q55"/>
  <c r="R35"/>
  <c r="R41"/>
  <c r="R55"/>
  <c r="W41"/>
  <c r="Y41"/>
  <c r="Z41"/>
  <c r="AA41"/>
  <c r="AB41"/>
  <c r="AC41"/>
  <c r="AD41"/>
  <c r="AE41"/>
  <c r="AF41"/>
  <c r="S25"/>
  <c r="T25"/>
  <c r="I42"/>
  <c r="S26"/>
  <c r="T26"/>
  <c r="I43"/>
  <c r="I57"/>
  <c r="S27"/>
  <c r="T27"/>
  <c r="I44"/>
  <c r="I58"/>
  <c r="S28"/>
  <c r="T28"/>
  <c r="I45"/>
  <c r="I59"/>
  <c r="S29"/>
  <c r="T29"/>
  <c r="I46"/>
  <c r="I60"/>
  <c r="S30"/>
  <c r="T30"/>
  <c r="K47"/>
  <c r="I47"/>
  <c r="I61"/>
  <c r="S31"/>
  <c r="T31"/>
  <c r="I48"/>
  <c r="I62"/>
  <c r="S32"/>
  <c r="T32"/>
  <c r="I49"/>
  <c r="I63"/>
  <c r="W43"/>
  <c r="W44"/>
  <c r="W45"/>
  <c r="W46"/>
  <c r="W47"/>
  <c r="W48"/>
  <c r="W49"/>
  <c r="K42"/>
  <c r="K56"/>
  <c r="K43"/>
  <c r="K57"/>
  <c r="K44"/>
  <c r="K58"/>
  <c r="K45"/>
  <c r="K59"/>
  <c r="K46"/>
  <c r="K60"/>
  <c r="K48"/>
  <c r="K62"/>
  <c r="K49"/>
  <c r="K63"/>
  <c r="Y42"/>
  <c r="Y43"/>
  <c r="Y44"/>
  <c r="Y45"/>
  <c r="Y46"/>
  <c r="Y48"/>
  <c r="Y49"/>
  <c r="L42"/>
  <c r="L56"/>
  <c r="L43"/>
  <c r="L57"/>
  <c r="L44"/>
  <c r="L58"/>
  <c r="L45"/>
  <c r="L59"/>
  <c r="L46"/>
  <c r="L60"/>
  <c r="L47"/>
  <c r="L61"/>
  <c r="L48"/>
  <c r="L62"/>
  <c r="L49"/>
  <c r="L63"/>
  <c r="L64"/>
  <c r="Z42"/>
  <c r="Z43"/>
  <c r="Z44"/>
  <c r="Z45"/>
  <c r="Z46"/>
  <c r="Z47"/>
  <c r="Z48"/>
  <c r="Z49"/>
  <c r="Z50"/>
  <c r="L65"/>
  <c r="M42"/>
  <c r="M56"/>
  <c r="M43"/>
  <c r="M57"/>
  <c r="M44"/>
  <c r="M58"/>
  <c r="M45"/>
  <c r="M59"/>
  <c r="M46"/>
  <c r="M60"/>
  <c r="M47"/>
  <c r="M61"/>
  <c r="M48"/>
  <c r="M62"/>
  <c r="M49"/>
  <c r="M63"/>
  <c r="M64"/>
  <c r="AA42"/>
  <c r="AA43"/>
  <c r="AA44"/>
  <c r="AA45"/>
  <c r="AA46"/>
  <c r="AA47"/>
  <c r="AA48"/>
  <c r="AA49"/>
  <c r="AA50"/>
  <c r="M65"/>
  <c r="N42"/>
  <c r="N56"/>
  <c r="N43"/>
  <c r="N57"/>
  <c r="N44"/>
  <c r="N58"/>
  <c r="N45"/>
  <c r="N59"/>
  <c r="N46"/>
  <c r="N60"/>
  <c r="N47"/>
  <c r="N61"/>
  <c r="N48"/>
  <c r="N62"/>
  <c r="N49"/>
  <c r="N63"/>
  <c r="N64"/>
  <c r="AB42"/>
  <c r="AB43"/>
  <c r="AB44"/>
  <c r="AB45"/>
  <c r="AB46"/>
  <c r="AB47"/>
  <c r="AB48"/>
  <c r="AB49"/>
  <c r="AB50"/>
  <c r="N65"/>
  <c r="O42"/>
  <c r="O56"/>
  <c r="O43"/>
  <c r="O57"/>
  <c r="O44"/>
  <c r="O58"/>
  <c r="O45"/>
  <c r="O59"/>
  <c r="O46"/>
  <c r="O60"/>
  <c r="O47"/>
  <c r="O61"/>
  <c r="O48"/>
  <c r="O62"/>
  <c r="O49"/>
  <c r="O63"/>
  <c r="O64"/>
  <c r="AC42"/>
  <c r="AC43"/>
  <c r="AC44"/>
  <c r="AC45"/>
  <c r="AC46"/>
  <c r="AC47"/>
  <c r="AC48"/>
  <c r="AC49"/>
  <c r="AC50"/>
  <c r="O65"/>
  <c r="P42"/>
  <c r="P56"/>
  <c r="P43"/>
  <c r="P57"/>
  <c r="P44"/>
  <c r="P58"/>
  <c r="P45"/>
  <c r="P59"/>
  <c r="P46"/>
  <c r="P60"/>
  <c r="P47"/>
  <c r="P61"/>
  <c r="P48"/>
  <c r="P62"/>
  <c r="P49"/>
  <c r="P63"/>
  <c r="P64"/>
  <c r="AD42"/>
  <c r="AD43"/>
  <c r="AD44"/>
  <c r="AD45"/>
  <c r="AD46"/>
  <c r="AD47"/>
  <c r="AD48"/>
  <c r="AD49"/>
  <c r="AD50"/>
  <c r="P65"/>
  <c r="Q42"/>
  <c r="Q56"/>
  <c r="Q43"/>
  <c r="Q57"/>
  <c r="Q44"/>
  <c r="Q58"/>
  <c r="Q45"/>
  <c r="Q59"/>
  <c r="Q46"/>
  <c r="Q60"/>
  <c r="Q47"/>
  <c r="Q61"/>
  <c r="Q48"/>
  <c r="Q62"/>
  <c r="Q49"/>
  <c r="Q63"/>
  <c r="Q64"/>
  <c r="AE42"/>
  <c r="AE43"/>
  <c r="AE44"/>
  <c r="AE45"/>
  <c r="AE46"/>
  <c r="AE47"/>
  <c r="AE48"/>
  <c r="AE49"/>
  <c r="AE50"/>
  <c r="Q65"/>
  <c r="R42"/>
  <c r="R56"/>
  <c r="R43"/>
  <c r="R57"/>
  <c r="R44"/>
  <c r="R58"/>
  <c r="R45"/>
  <c r="R59"/>
  <c r="R46"/>
  <c r="R60"/>
  <c r="R47"/>
  <c r="R61"/>
  <c r="R48"/>
  <c r="R62"/>
  <c r="R49"/>
  <c r="R63"/>
  <c r="R64"/>
  <c r="AF42"/>
  <c r="AF43"/>
  <c r="AF44"/>
  <c r="AF45"/>
  <c r="AF46"/>
  <c r="AF47"/>
  <c r="AF48"/>
  <c r="AF49"/>
  <c r="AF50"/>
  <c r="R65"/>
  <c r="N14" i="5"/>
  <c r="N15"/>
  <c r="N16"/>
  <c r="N17"/>
  <c r="N18"/>
  <c r="N19"/>
  <c r="N20"/>
  <c r="N21"/>
  <c r="N22"/>
  <c r="M14"/>
  <c r="M15"/>
  <c r="M16"/>
  <c r="M17"/>
  <c r="M18"/>
  <c r="M19"/>
  <c r="M20"/>
  <c r="M21"/>
  <c r="M22"/>
  <c r="L14"/>
  <c r="L15"/>
  <c r="L16"/>
  <c r="L17"/>
  <c r="L18"/>
  <c r="L19"/>
  <c r="L20"/>
  <c r="L21"/>
  <c r="L22"/>
  <c r="K14"/>
  <c r="K15"/>
  <c r="K16"/>
  <c r="K17"/>
  <c r="K18"/>
  <c r="K19"/>
  <c r="K20"/>
  <c r="K21"/>
  <c r="K22"/>
  <c r="J14"/>
  <c r="J15"/>
  <c r="J16"/>
  <c r="J17"/>
  <c r="J18"/>
  <c r="J19"/>
  <c r="J20"/>
  <c r="J21"/>
  <c r="J22"/>
  <c r="I14"/>
  <c r="I15"/>
  <c r="I16"/>
  <c r="I17"/>
  <c r="I18"/>
  <c r="I19"/>
  <c r="I20"/>
  <c r="I21"/>
  <c r="I22"/>
  <c r="H14"/>
  <c r="H15"/>
  <c r="H16"/>
  <c r="H17"/>
  <c r="H18"/>
  <c r="H19"/>
  <c r="H20"/>
  <c r="H21"/>
  <c r="H22"/>
  <c r="G14"/>
  <c r="G15"/>
  <c r="G16"/>
  <c r="G17"/>
  <c r="G18"/>
  <c r="G19"/>
  <c r="G20"/>
  <c r="G21"/>
  <c r="G22"/>
  <c r="F14"/>
  <c r="F15"/>
  <c r="F16"/>
  <c r="F17"/>
  <c r="F18"/>
  <c r="F19"/>
  <c r="F20"/>
  <c r="F21"/>
  <c r="F22"/>
  <c r="E14"/>
  <c r="E15"/>
  <c r="E16"/>
  <c r="E17"/>
  <c r="E18"/>
  <c r="E19"/>
  <c r="E20"/>
  <c r="E21"/>
  <c r="E22"/>
  <c r="S35" i="4"/>
  <c r="T33"/>
  <c r="K61"/>
  <c r="K64"/>
  <c r="Y47"/>
  <c r="Y50"/>
  <c r="I56"/>
  <c r="W42"/>
  <c r="J41"/>
  <c r="J42"/>
  <c r="J43"/>
  <c r="J44"/>
  <c r="J45"/>
  <c r="J46"/>
  <c r="J47"/>
  <c r="J48"/>
  <c r="J49"/>
  <c r="J63"/>
  <c r="S63"/>
  <c r="X49"/>
  <c r="AG49"/>
  <c r="J62"/>
  <c r="S62"/>
  <c r="X48"/>
  <c r="AG48"/>
  <c r="J61"/>
  <c r="S61"/>
  <c r="X47"/>
  <c r="AG47"/>
  <c r="J60"/>
  <c r="S60"/>
  <c r="X46"/>
  <c r="AG46"/>
  <c r="J59"/>
  <c r="S59"/>
  <c r="X45"/>
  <c r="AG45"/>
  <c r="J58"/>
  <c r="S58"/>
  <c r="X44"/>
  <c r="AG44"/>
  <c r="J57"/>
  <c r="S57"/>
  <c r="X43"/>
  <c r="AG43"/>
  <c r="J56"/>
  <c r="X42"/>
  <c r="J55"/>
  <c r="X41"/>
  <c r="W50"/>
  <c r="AG42"/>
  <c r="I64"/>
  <c r="I65"/>
  <c r="S56"/>
  <c r="T56"/>
  <c r="K65"/>
  <c r="AG41"/>
  <c r="X50"/>
  <c r="S55"/>
  <c r="J64"/>
  <c r="J65"/>
  <c r="T57"/>
  <c r="T58"/>
  <c r="T59"/>
  <c r="T60"/>
  <c r="T61"/>
  <c r="T62"/>
  <c r="T63"/>
  <c r="T55"/>
  <c r="S64"/>
  <c r="S65"/>
  <c r="L66"/>
  <c r="M66"/>
  <c r="N66"/>
  <c r="O66"/>
  <c r="P66"/>
  <c r="Q66"/>
  <c r="R66"/>
  <c r="I66"/>
  <c r="K66"/>
  <c r="I71"/>
  <c r="K71"/>
  <c r="L71"/>
  <c r="M71"/>
  <c r="N71"/>
  <c r="O71"/>
  <c r="P71"/>
  <c r="Q71"/>
  <c r="R71"/>
  <c r="J66"/>
  <c r="J72"/>
  <c r="J79"/>
  <c r="J78"/>
  <c r="J77"/>
  <c r="J76"/>
  <c r="J75"/>
  <c r="J74"/>
  <c r="J73"/>
  <c r="R85"/>
  <c r="AF71"/>
  <c r="Q85"/>
  <c r="AE71"/>
  <c r="P85"/>
  <c r="AD71"/>
  <c r="O85"/>
  <c r="AC71"/>
  <c r="N85"/>
  <c r="AB71"/>
  <c r="M85"/>
  <c r="AA71"/>
  <c r="L85"/>
  <c r="Z71"/>
  <c r="K85"/>
  <c r="Y71"/>
  <c r="I85"/>
  <c r="W71"/>
  <c r="K72"/>
  <c r="K79"/>
  <c r="K78"/>
  <c r="K77"/>
  <c r="K76"/>
  <c r="K75"/>
  <c r="K74"/>
  <c r="K73"/>
  <c r="S66"/>
  <c r="I72"/>
  <c r="I79"/>
  <c r="I78"/>
  <c r="I77"/>
  <c r="I76"/>
  <c r="I75"/>
  <c r="I74"/>
  <c r="I73"/>
  <c r="R72"/>
  <c r="R79"/>
  <c r="R78"/>
  <c r="R77"/>
  <c r="R76"/>
  <c r="R75"/>
  <c r="R74"/>
  <c r="R73"/>
  <c r="Q72"/>
  <c r="Q79"/>
  <c r="Q78"/>
  <c r="Q77"/>
  <c r="Q76"/>
  <c r="Q75"/>
  <c r="Q74"/>
  <c r="Q73"/>
  <c r="P72"/>
  <c r="P79"/>
  <c r="P78"/>
  <c r="P77"/>
  <c r="P76"/>
  <c r="P75"/>
  <c r="P74"/>
  <c r="P73"/>
  <c r="O72"/>
  <c r="O79"/>
  <c r="O78"/>
  <c r="O77"/>
  <c r="O76"/>
  <c r="O75"/>
  <c r="O74"/>
  <c r="O73"/>
  <c r="N72"/>
  <c r="N79"/>
  <c r="N78"/>
  <c r="N77"/>
  <c r="N76"/>
  <c r="N75"/>
  <c r="N74"/>
  <c r="N73"/>
  <c r="M72"/>
  <c r="M79"/>
  <c r="M78"/>
  <c r="M77"/>
  <c r="M76"/>
  <c r="M75"/>
  <c r="M74"/>
  <c r="M73"/>
  <c r="L72"/>
  <c r="L79"/>
  <c r="L78"/>
  <c r="L77"/>
  <c r="L76"/>
  <c r="L75"/>
  <c r="L74"/>
  <c r="L73"/>
  <c r="J71"/>
  <c r="J85"/>
  <c r="X71"/>
  <c r="L87"/>
  <c r="Z73"/>
  <c r="L88"/>
  <c r="Z74"/>
  <c r="L89"/>
  <c r="Z75"/>
  <c r="L90"/>
  <c r="Z76"/>
  <c r="L91"/>
  <c r="Z77"/>
  <c r="L92"/>
  <c r="Z78"/>
  <c r="L93"/>
  <c r="Z79"/>
  <c r="L86"/>
  <c r="Z72"/>
  <c r="M87"/>
  <c r="AA73"/>
  <c r="M88"/>
  <c r="AA74"/>
  <c r="M89"/>
  <c r="AA75"/>
  <c r="M90"/>
  <c r="AA76"/>
  <c r="M91"/>
  <c r="AA77"/>
  <c r="M92"/>
  <c r="AA78"/>
  <c r="M93"/>
  <c r="AA79"/>
  <c r="M86"/>
  <c r="AA72"/>
  <c r="N87"/>
  <c r="AB73"/>
  <c r="N88"/>
  <c r="AB74"/>
  <c r="N89"/>
  <c r="AB75"/>
  <c r="N90"/>
  <c r="AB76"/>
  <c r="N91"/>
  <c r="AB77"/>
  <c r="N92"/>
  <c r="AB78"/>
  <c r="N93"/>
  <c r="AB79"/>
  <c r="N86"/>
  <c r="AB72"/>
  <c r="O87"/>
  <c r="AC73"/>
  <c r="O88"/>
  <c r="AC74"/>
  <c r="O89"/>
  <c r="AC75"/>
  <c r="O90"/>
  <c r="AC76"/>
  <c r="O91"/>
  <c r="AC77"/>
  <c r="O92"/>
  <c r="AC78"/>
  <c r="O93"/>
  <c r="AC79"/>
  <c r="O86"/>
  <c r="AC72"/>
  <c r="P87"/>
  <c r="AD73"/>
  <c r="P88"/>
  <c r="AD74"/>
  <c r="P89"/>
  <c r="AD75"/>
  <c r="P90"/>
  <c r="AD76"/>
  <c r="P91"/>
  <c r="AD77"/>
  <c r="P92"/>
  <c r="AD78"/>
  <c r="P93"/>
  <c r="AD79"/>
  <c r="P86"/>
  <c r="AD72"/>
  <c r="Q87"/>
  <c r="AE73"/>
  <c r="Q88"/>
  <c r="AE74"/>
  <c r="Q89"/>
  <c r="AE75"/>
  <c r="Q90"/>
  <c r="AE76"/>
  <c r="Q91"/>
  <c r="AE77"/>
  <c r="Q92"/>
  <c r="AE78"/>
  <c r="Q93"/>
  <c r="AE79"/>
  <c r="Q86"/>
  <c r="AE72"/>
  <c r="R87"/>
  <c r="AF73"/>
  <c r="R88"/>
  <c r="AF74"/>
  <c r="R89"/>
  <c r="AF75"/>
  <c r="R90"/>
  <c r="AF76"/>
  <c r="R91"/>
  <c r="AF77"/>
  <c r="R92"/>
  <c r="AF78"/>
  <c r="R93"/>
  <c r="AF79"/>
  <c r="R86"/>
  <c r="AF72"/>
  <c r="I87"/>
  <c r="W73"/>
  <c r="I88"/>
  <c r="W74"/>
  <c r="I89"/>
  <c r="W75"/>
  <c r="I90"/>
  <c r="W76"/>
  <c r="I91"/>
  <c r="W77"/>
  <c r="I92"/>
  <c r="W78"/>
  <c r="I93"/>
  <c r="W79"/>
  <c r="I86"/>
  <c r="W72"/>
  <c r="K87"/>
  <c r="Y73"/>
  <c r="K88"/>
  <c r="Y74"/>
  <c r="K89"/>
  <c r="Y75"/>
  <c r="K90"/>
  <c r="Y76"/>
  <c r="K91"/>
  <c r="Y77"/>
  <c r="K92"/>
  <c r="Y78"/>
  <c r="K93"/>
  <c r="Y79"/>
  <c r="K86"/>
  <c r="Y72"/>
  <c r="AG71"/>
  <c r="W80"/>
  <c r="S85"/>
  <c r="I94"/>
  <c r="I95"/>
  <c r="J87"/>
  <c r="X73"/>
  <c r="J88"/>
  <c r="X74"/>
  <c r="J89"/>
  <c r="X75"/>
  <c r="J90"/>
  <c r="X76"/>
  <c r="J91"/>
  <c r="X77"/>
  <c r="J92"/>
  <c r="X78"/>
  <c r="J93"/>
  <c r="X79"/>
  <c r="J86"/>
  <c r="X72"/>
  <c r="Y80"/>
  <c r="K94"/>
  <c r="K95"/>
  <c r="Z80"/>
  <c r="L94"/>
  <c r="L95"/>
  <c r="AA80"/>
  <c r="M94"/>
  <c r="M95"/>
  <c r="AB80"/>
  <c r="N94"/>
  <c r="N95"/>
  <c r="AC80"/>
  <c r="O94"/>
  <c r="O95"/>
  <c r="AD80"/>
  <c r="P94"/>
  <c r="P95"/>
  <c r="AE80"/>
  <c r="Q94"/>
  <c r="Q95"/>
  <c r="AF80"/>
  <c r="R94"/>
  <c r="R95"/>
  <c r="T85"/>
  <c r="AG72"/>
  <c r="S86"/>
  <c r="T86"/>
  <c r="AG79"/>
  <c r="S93"/>
  <c r="T93"/>
  <c r="AG78"/>
  <c r="S92"/>
  <c r="T92"/>
  <c r="AG77"/>
  <c r="S91"/>
  <c r="T91"/>
  <c r="AG76"/>
  <c r="S90"/>
  <c r="T90"/>
  <c r="AG75"/>
  <c r="S89"/>
  <c r="T89"/>
  <c r="AG74"/>
  <c r="S88"/>
  <c r="T88"/>
  <c r="AG73"/>
  <c r="S87"/>
  <c r="T87"/>
  <c r="X80"/>
  <c r="J94"/>
  <c r="J95"/>
  <c r="S94"/>
  <c r="S95"/>
  <c r="I96"/>
  <c r="R96"/>
  <c r="Q96"/>
  <c r="P96"/>
  <c r="O96"/>
  <c r="N96"/>
  <c r="M96"/>
  <c r="L96"/>
  <c r="K96"/>
  <c r="J96"/>
  <c r="J103"/>
  <c r="J104"/>
  <c r="J105"/>
  <c r="J106"/>
  <c r="J107"/>
  <c r="J108"/>
  <c r="J109"/>
  <c r="J102"/>
  <c r="J101"/>
  <c r="K103"/>
  <c r="K104"/>
  <c r="K105"/>
  <c r="K106"/>
  <c r="K107"/>
  <c r="K108"/>
  <c r="K109"/>
  <c r="K102"/>
  <c r="K101"/>
  <c r="L103"/>
  <c r="L104"/>
  <c r="L105"/>
  <c r="L106"/>
  <c r="L107"/>
  <c r="L108"/>
  <c r="L109"/>
  <c r="L102"/>
  <c r="L101"/>
  <c r="M103"/>
  <c r="M104"/>
  <c r="M105"/>
  <c r="M106"/>
  <c r="M107"/>
  <c r="M108"/>
  <c r="M109"/>
  <c r="M102"/>
  <c r="M101"/>
  <c r="N103"/>
  <c r="N104"/>
  <c r="N105"/>
  <c r="N106"/>
  <c r="N107"/>
  <c r="N108"/>
  <c r="N109"/>
  <c r="N102"/>
  <c r="N101"/>
  <c r="O103"/>
  <c r="O104"/>
  <c r="O105"/>
  <c r="O106"/>
  <c r="O107"/>
  <c r="O108"/>
  <c r="O109"/>
  <c r="O102"/>
  <c r="O101"/>
  <c r="P103"/>
  <c r="P104"/>
  <c r="P105"/>
  <c r="P106"/>
  <c r="P107"/>
  <c r="P108"/>
  <c r="P109"/>
  <c r="P102"/>
  <c r="P101"/>
  <c r="Q103"/>
  <c r="Q104"/>
  <c r="Q105"/>
  <c r="Q106"/>
  <c r="Q107"/>
  <c r="Q108"/>
  <c r="Q109"/>
  <c r="Q102"/>
  <c r="Q101"/>
  <c r="R103"/>
  <c r="R104"/>
  <c r="R105"/>
  <c r="R106"/>
  <c r="R107"/>
  <c r="R108"/>
  <c r="R109"/>
  <c r="R102"/>
  <c r="R101"/>
  <c r="S96"/>
  <c r="I103"/>
  <c r="I104"/>
  <c r="I105"/>
  <c r="I106"/>
  <c r="I107"/>
  <c r="I108"/>
  <c r="I109"/>
  <c r="I102"/>
  <c r="I101"/>
  <c r="I115"/>
  <c r="W101"/>
  <c r="I116"/>
  <c r="W102"/>
  <c r="I123"/>
  <c r="W109"/>
  <c r="I122"/>
  <c r="W108"/>
  <c r="I121"/>
  <c r="W107"/>
  <c r="I120"/>
  <c r="W106"/>
  <c r="I119"/>
  <c r="W105"/>
  <c r="I118"/>
  <c r="W104"/>
  <c r="I117"/>
  <c r="W103"/>
  <c r="R115"/>
  <c r="AF101"/>
  <c r="R116"/>
  <c r="AF102"/>
  <c r="R123"/>
  <c r="AF109"/>
  <c r="R122"/>
  <c r="AF108"/>
  <c r="R121"/>
  <c r="AF107"/>
  <c r="R120"/>
  <c r="AF106"/>
  <c r="R119"/>
  <c r="AF105"/>
  <c r="R118"/>
  <c r="AF104"/>
  <c r="R117"/>
  <c r="AF103"/>
  <c r="Q115"/>
  <c r="AE101"/>
  <c r="Q116"/>
  <c r="AE102"/>
  <c r="Q123"/>
  <c r="AE109"/>
  <c r="Q122"/>
  <c r="AE108"/>
  <c r="Q121"/>
  <c r="AE107"/>
  <c r="Q120"/>
  <c r="AE106"/>
  <c r="Q119"/>
  <c r="AE105"/>
  <c r="Q118"/>
  <c r="AE104"/>
  <c r="Q117"/>
  <c r="AE103"/>
  <c r="P115"/>
  <c r="AD101"/>
  <c r="P116"/>
  <c r="AD102"/>
  <c r="P123"/>
  <c r="AD109"/>
  <c r="P122"/>
  <c r="AD108"/>
  <c r="P121"/>
  <c r="AD107"/>
  <c r="P120"/>
  <c r="AD106"/>
  <c r="P119"/>
  <c r="AD105"/>
  <c r="P118"/>
  <c r="AD104"/>
  <c r="P117"/>
  <c r="AD103"/>
  <c r="O115"/>
  <c r="AC101"/>
  <c r="O116"/>
  <c r="AC102"/>
  <c r="O123"/>
  <c r="AC109"/>
  <c r="O122"/>
  <c r="AC108"/>
  <c r="O121"/>
  <c r="AC107"/>
  <c r="O120"/>
  <c r="AC106"/>
  <c r="O119"/>
  <c r="AC105"/>
  <c r="O118"/>
  <c r="AC104"/>
  <c r="O117"/>
  <c r="AC103"/>
  <c r="N115"/>
  <c r="AB101"/>
  <c r="N116"/>
  <c r="AB102"/>
  <c r="N123"/>
  <c r="AB109"/>
  <c r="N122"/>
  <c r="AB108"/>
  <c r="N121"/>
  <c r="AB107"/>
  <c r="N120"/>
  <c r="AB106"/>
  <c r="N119"/>
  <c r="AB105"/>
  <c r="N118"/>
  <c r="AB104"/>
  <c r="N117"/>
  <c r="AB103"/>
  <c r="M115"/>
  <c r="AA101"/>
  <c r="M116"/>
  <c r="AA102"/>
  <c r="M123"/>
  <c r="AA109"/>
  <c r="M122"/>
  <c r="AA108"/>
  <c r="M121"/>
  <c r="AA107"/>
  <c r="M120"/>
  <c r="AA106"/>
  <c r="M119"/>
  <c r="AA105"/>
  <c r="M118"/>
  <c r="AA104"/>
  <c r="M117"/>
  <c r="AA103"/>
  <c r="L115"/>
  <c r="Z101"/>
  <c r="L116"/>
  <c r="Z102"/>
  <c r="L123"/>
  <c r="Z109"/>
  <c r="L122"/>
  <c r="Z108"/>
  <c r="L121"/>
  <c r="Z107"/>
  <c r="L120"/>
  <c r="Z106"/>
  <c r="L119"/>
  <c r="Z105"/>
  <c r="L118"/>
  <c r="Z104"/>
  <c r="L117"/>
  <c r="Z103"/>
  <c r="K115"/>
  <c r="Y101"/>
  <c r="K116"/>
  <c r="Y102"/>
  <c r="K123"/>
  <c r="Y109"/>
  <c r="K122"/>
  <c r="Y108"/>
  <c r="K121"/>
  <c r="Y107"/>
  <c r="K120"/>
  <c r="Y106"/>
  <c r="K119"/>
  <c r="Y105"/>
  <c r="K118"/>
  <c r="Y104"/>
  <c r="K117"/>
  <c r="Y103"/>
  <c r="J115"/>
  <c r="X101"/>
  <c r="J116"/>
  <c r="X102"/>
  <c r="J123"/>
  <c r="X109"/>
  <c r="J122"/>
  <c r="X108"/>
  <c r="J121"/>
  <c r="X107"/>
  <c r="J120"/>
  <c r="X106"/>
  <c r="J119"/>
  <c r="X105"/>
  <c r="J118"/>
  <c r="X104"/>
  <c r="J117"/>
  <c r="X103"/>
  <c r="AG101"/>
  <c r="W110"/>
  <c r="S115"/>
  <c r="I124"/>
  <c r="I125"/>
  <c r="X110"/>
  <c r="J124"/>
  <c r="J125"/>
  <c r="Y110"/>
  <c r="K124"/>
  <c r="K125"/>
  <c r="Z110"/>
  <c r="L124"/>
  <c r="L125"/>
  <c r="AA110"/>
  <c r="M124"/>
  <c r="M125"/>
  <c r="AB110"/>
  <c r="N124"/>
  <c r="N125"/>
  <c r="AC110"/>
  <c r="O124"/>
  <c r="O125"/>
  <c r="AD110"/>
  <c r="P124"/>
  <c r="P125"/>
  <c r="AE110"/>
  <c r="Q124"/>
  <c r="Q125"/>
  <c r="AF110"/>
  <c r="R124"/>
  <c r="R125"/>
  <c r="AG103"/>
  <c r="S117"/>
  <c r="T117"/>
  <c r="AG104"/>
  <c r="S118"/>
  <c r="T118"/>
  <c r="AG105"/>
  <c r="S119"/>
  <c r="T119"/>
  <c r="AG106"/>
  <c r="S120"/>
  <c r="T120"/>
  <c r="AG107"/>
  <c r="S121"/>
  <c r="T121"/>
  <c r="AG108"/>
  <c r="S122"/>
  <c r="T122"/>
  <c r="AG109"/>
  <c r="S123"/>
  <c r="T123"/>
  <c r="AG102"/>
  <c r="S116"/>
  <c r="T116"/>
  <c r="S125"/>
  <c r="I126"/>
  <c r="S124"/>
  <c r="T115"/>
  <c r="R126"/>
  <c r="Q126"/>
  <c r="P126"/>
  <c r="O126"/>
  <c r="N126"/>
  <c r="M126"/>
  <c r="L126"/>
  <c r="K126"/>
  <c r="J126"/>
  <c r="I131"/>
  <c r="J131"/>
  <c r="K131"/>
  <c r="L131"/>
  <c r="M131"/>
  <c r="N131"/>
  <c r="O131"/>
  <c r="P131"/>
  <c r="Q131"/>
  <c r="R131"/>
  <c r="S126"/>
  <c r="R133"/>
  <c r="Q133"/>
  <c r="P133"/>
  <c r="O133"/>
  <c r="N133"/>
  <c r="M133"/>
  <c r="L133"/>
  <c r="K133"/>
  <c r="J133"/>
  <c r="I133"/>
  <c r="R134"/>
  <c r="Q134"/>
  <c r="P134"/>
  <c r="O134"/>
  <c r="N134"/>
  <c r="M134"/>
  <c r="L134"/>
  <c r="K134"/>
  <c r="J134"/>
  <c r="I134"/>
  <c r="R135"/>
  <c r="Q135"/>
  <c r="P135"/>
  <c r="O135"/>
  <c r="N135"/>
  <c r="M135"/>
  <c r="L135"/>
  <c r="K135"/>
  <c r="J135"/>
  <c r="I135"/>
  <c r="R136"/>
  <c r="Q136"/>
  <c r="P136"/>
  <c r="O136"/>
  <c r="N136"/>
  <c r="M136"/>
  <c r="L136"/>
  <c r="K136"/>
  <c r="J136"/>
  <c r="I136"/>
  <c r="R137"/>
  <c r="Q137"/>
  <c r="P137"/>
  <c r="O137"/>
  <c r="N137"/>
  <c r="M137"/>
  <c r="L137"/>
  <c r="K137"/>
  <c r="J137"/>
  <c r="I137"/>
  <c r="R138"/>
  <c r="Q138"/>
  <c r="P138"/>
  <c r="O138"/>
  <c r="N138"/>
  <c r="M138"/>
  <c r="L138"/>
  <c r="K138"/>
  <c r="J138"/>
  <c r="I138"/>
  <c r="R139"/>
  <c r="Q139"/>
  <c r="P139"/>
  <c r="O139"/>
  <c r="N139"/>
  <c r="M139"/>
  <c r="L139"/>
  <c r="K139"/>
  <c r="J139"/>
  <c r="I139"/>
  <c r="R132"/>
  <c r="Q132"/>
  <c r="P132"/>
  <c r="O132"/>
  <c r="N132"/>
  <c r="M132"/>
  <c r="L132"/>
  <c r="K132"/>
  <c r="J132"/>
  <c r="I132"/>
  <c r="I146"/>
  <c r="W132"/>
  <c r="J146"/>
  <c r="X132"/>
  <c r="K146"/>
  <c r="Y132"/>
  <c r="L146"/>
  <c r="Z132"/>
  <c r="M146"/>
  <c r="AA132"/>
  <c r="N146"/>
  <c r="AB132"/>
  <c r="O146"/>
  <c r="AC132"/>
  <c r="P146"/>
  <c r="AD132"/>
  <c r="Q146"/>
  <c r="AE132"/>
  <c r="R146"/>
  <c r="AF132"/>
  <c r="I153"/>
  <c r="W139"/>
  <c r="J153"/>
  <c r="X139"/>
  <c r="K153"/>
  <c r="Y139"/>
  <c r="L153"/>
  <c r="Z139"/>
  <c r="M153"/>
  <c r="AA139"/>
  <c r="N153"/>
  <c r="AB139"/>
  <c r="O153"/>
  <c r="AC139"/>
  <c r="P153"/>
  <c r="AD139"/>
  <c r="Q153"/>
  <c r="AE139"/>
  <c r="R153"/>
  <c r="AF139"/>
  <c r="I152"/>
  <c r="W138"/>
  <c r="J152"/>
  <c r="X138"/>
  <c r="K152"/>
  <c r="Y138"/>
  <c r="L152"/>
  <c r="Z138"/>
  <c r="M152"/>
  <c r="AA138"/>
  <c r="N152"/>
  <c r="AB138"/>
  <c r="O152"/>
  <c r="AC138"/>
  <c r="P152"/>
  <c r="AD138"/>
  <c r="Q152"/>
  <c r="AE138"/>
  <c r="R152"/>
  <c r="AF138"/>
  <c r="I151"/>
  <c r="W137"/>
  <c r="J151"/>
  <c r="X137"/>
  <c r="K151"/>
  <c r="Y137"/>
  <c r="L151"/>
  <c r="Z137"/>
  <c r="M151"/>
  <c r="AA137"/>
  <c r="N151"/>
  <c r="AB137"/>
  <c r="O151"/>
  <c r="AC137"/>
  <c r="P151"/>
  <c r="AD137"/>
  <c r="Q151"/>
  <c r="AE137"/>
  <c r="R151"/>
  <c r="AF137"/>
  <c r="I150"/>
  <c r="W136"/>
  <c r="J150"/>
  <c r="X136"/>
  <c r="K150"/>
  <c r="Y136"/>
  <c r="L150"/>
  <c r="Z136"/>
  <c r="M150"/>
  <c r="AA136"/>
  <c r="N150"/>
  <c r="AB136"/>
  <c r="O150"/>
  <c r="AC136"/>
  <c r="P150"/>
  <c r="AD136"/>
  <c r="Q150"/>
  <c r="AE136"/>
  <c r="R150"/>
  <c r="AF136"/>
  <c r="I149"/>
  <c r="W135"/>
  <c r="J149"/>
  <c r="X135"/>
  <c r="K149"/>
  <c r="Y135"/>
  <c r="L149"/>
  <c r="Z135"/>
  <c r="M149"/>
  <c r="AA135"/>
  <c r="N149"/>
  <c r="AB135"/>
  <c r="O149"/>
  <c r="AC135"/>
  <c r="P149"/>
  <c r="AD135"/>
  <c r="Q149"/>
  <c r="AE135"/>
  <c r="R149"/>
  <c r="AF135"/>
  <c r="I148"/>
  <c r="W134"/>
  <c r="J148"/>
  <c r="X134"/>
  <c r="K148"/>
  <c r="Y134"/>
  <c r="L148"/>
  <c r="Z134"/>
  <c r="M148"/>
  <c r="AA134"/>
  <c r="N148"/>
  <c r="AB134"/>
  <c r="O148"/>
  <c r="AC134"/>
  <c r="P148"/>
  <c r="AD134"/>
  <c r="Q148"/>
  <c r="AE134"/>
  <c r="R148"/>
  <c r="AF134"/>
  <c r="I147"/>
  <c r="W133"/>
  <c r="J147"/>
  <c r="X133"/>
  <c r="K147"/>
  <c r="Y133"/>
  <c r="L147"/>
  <c r="Z133"/>
  <c r="M147"/>
  <c r="AA133"/>
  <c r="N147"/>
  <c r="AB133"/>
  <c r="O147"/>
  <c r="AC133"/>
  <c r="P147"/>
  <c r="AD133"/>
  <c r="Q147"/>
  <c r="AE133"/>
  <c r="R147"/>
  <c r="AF133"/>
  <c r="R145"/>
  <c r="R154"/>
  <c r="AF131"/>
  <c r="AF140"/>
  <c r="Q145"/>
  <c r="Q154"/>
  <c r="AE131"/>
  <c r="AE140"/>
  <c r="P145"/>
  <c r="P154"/>
  <c r="AD131"/>
  <c r="AD140"/>
  <c r="O145"/>
  <c r="O154"/>
  <c r="AC131"/>
  <c r="AC140"/>
  <c r="N145"/>
  <c r="N154"/>
  <c r="AB131"/>
  <c r="AB140"/>
  <c r="M145"/>
  <c r="M154"/>
  <c r="AA131"/>
  <c r="AA140"/>
  <c r="L145"/>
  <c r="L154"/>
  <c r="Z131"/>
  <c r="Z140"/>
  <c r="K145"/>
  <c r="K154"/>
  <c r="Y131"/>
  <c r="Y140"/>
  <c r="J145"/>
  <c r="J154"/>
  <c r="X131"/>
  <c r="X140"/>
  <c r="I145"/>
  <c r="W131"/>
  <c r="AG131"/>
  <c r="W140"/>
  <c r="S145"/>
  <c r="I154"/>
  <c r="I155"/>
  <c r="J155"/>
  <c r="K155"/>
  <c r="L155"/>
  <c r="M155"/>
  <c r="N155"/>
  <c r="O155"/>
  <c r="P155"/>
  <c r="Q155"/>
  <c r="R155"/>
  <c r="AG133"/>
  <c r="S147"/>
  <c r="T147"/>
  <c r="AG134"/>
  <c r="S148"/>
  <c r="T148"/>
  <c r="AG135"/>
  <c r="S149"/>
  <c r="T149"/>
  <c r="AG136"/>
  <c r="S150"/>
  <c r="T150"/>
  <c r="AG137"/>
  <c r="S151"/>
  <c r="T151"/>
  <c r="AG138"/>
  <c r="S152"/>
  <c r="T152"/>
  <c r="AG139"/>
  <c r="S153"/>
  <c r="T153"/>
  <c r="AG132"/>
  <c r="S146"/>
  <c r="T146"/>
  <c r="S155"/>
  <c r="I156"/>
  <c r="S154"/>
  <c r="T145"/>
  <c r="R156"/>
  <c r="Q156"/>
  <c r="P156"/>
  <c r="O156"/>
  <c r="N156"/>
  <c r="M156"/>
  <c r="L156"/>
  <c r="K156"/>
  <c r="J156"/>
  <c r="I161"/>
  <c r="J161"/>
  <c r="K161"/>
  <c r="L161"/>
  <c r="M161"/>
  <c r="N161"/>
  <c r="O161"/>
  <c r="P161"/>
  <c r="Q161"/>
  <c r="R161"/>
  <c r="S156"/>
  <c r="R163"/>
  <c r="Q163"/>
  <c r="P163"/>
  <c r="O163"/>
  <c r="N163"/>
  <c r="M163"/>
  <c r="L163"/>
  <c r="K163"/>
  <c r="J163"/>
  <c r="I163"/>
  <c r="R164"/>
  <c r="Q164"/>
  <c r="P164"/>
  <c r="O164"/>
  <c r="N164"/>
  <c r="M164"/>
  <c r="L164"/>
  <c r="K164"/>
  <c r="J164"/>
  <c r="I164"/>
  <c r="R165"/>
  <c r="Q165"/>
  <c r="P165"/>
  <c r="O165"/>
  <c r="N165"/>
  <c r="M165"/>
  <c r="L165"/>
  <c r="K165"/>
  <c r="J165"/>
  <c r="I165"/>
  <c r="R166"/>
  <c r="Q166"/>
  <c r="P166"/>
  <c r="O166"/>
  <c r="N166"/>
  <c r="M166"/>
  <c r="L166"/>
  <c r="K166"/>
  <c r="J166"/>
  <c r="I166"/>
  <c r="R167"/>
  <c r="Q167"/>
  <c r="P167"/>
  <c r="O167"/>
  <c r="N167"/>
  <c r="M167"/>
  <c r="L167"/>
  <c r="K167"/>
  <c r="J167"/>
  <c r="I167"/>
  <c r="R168"/>
  <c r="Q168"/>
  <c r="P168"/>
  <c r="O168"/>
  <c r="N168"/>
  <c r="M168"/>
  <c r="L168"/>
  <c r="K168"/>
  <c r="J168"/>
  <c r="I168"/>
  <c r="R169"/>
  <c r="Q169"/>
  <c r="P169"/>
  <c r="O169"/>
  <c r="N169"/>
  <c r="M169"/>
  <c r="L169"/>
  <c r="K169"/>
  <c r="J169"/>
  <c r="I169"/>
  <c r="R162"/>
  <c r="Q162"/>
  <c r="P162"/>
  <c r="O162"/>
  <c r="N162"/>
  <c r="M162"/>
  <c r="L162"/>
  <c r="K162"/>
  <c r="J162"/>
  <c r="I162"/>
  <c r="I176"/>
  <c r="W162"/>
  <c r="J176"/>
  <c r="X162"/>
  <c r="K176"/>
  <c r="Y162"/>
  <c r="L176"/>
  <c r="Z162"/>
  <c r="M176"/>
  <c r="AA162"/>
  <c r="N176"/>
  <c r="AB162"/>
  <c r="O176"/>
  <c r="AC162"/>
  <c r="P176"/>
  <c r="AD162"/>
  <c r="Q176"/>
  <c r="AE162"/>
  <c r="R176"/>
  <c r="AF162"/>
  <c r="I183"/>
  <c r="W169"/>
  <c r="J183"/>
  <c r="X169"/>
  <c r="K183"/>
  <c r="Y169"/>
  <c r="L183"/>
  <c r="Z169"/>
  <c r="M183"/>
  <c r="AA169"/>
  <c r="N183"/>
  <c r="AB169"/>
  <c r="O183"/>
  <c r="AC169"/>
  <c r="P183"/>
  <c r="AD169"/>
  <c r="Q183"/>
  <c r="AE169"/>
  <c r="R183"/>
  <c r="AF169"/>
  <c r="I182"/>
  <c r="W168"/>
  <c r="J182"/>
  <c r="X168"/>
  <c r="K182"/>
  <c r="Y168"/>
  <c r="L182"/>
  <c r="Z168"/>
  <c r="M182"/>
  <c r="AA168"/>
  <c r="N182"/>
  <c r="AB168"/>
  <c r="O182"/>
  <c r="AC168"/>
  <c r="P182"/>
  <c r="AD168"/>
  <c r="Q182"/>
  <c r="AE168"/>
  <c r="R182"/>
  <c r="AF168"/>
  <c r="I181"/>
  <c r="W167"/>
  <c r="J181"/>
  <c r="X167"/>
  <c r="K181"/>
  <c r="Y167"/>
  <c r="L181"/>
  <c r="Z167"/>
  <c r="M181"/>
  <c r="AA167"/>
  <c r="N181"/>
  <c r="AB167"/>
  <c r="O181"/>
  <c r="AC167"/>
  <c r="P181"/>
  <c r="AD167"/>
  <c r="Q181"/>
  <c r="AE167"/>
  <c r="R181"/>
  <c r="AF167"/>
  <c r="I180"/>
  <c r="W166"/>
  <c r="J180"/>
  <c r="X166"/>
  <c r="K180"/>
  <c r="Y166"/>
  <c r="L180"/>
  <c r="Z166"/>
  <c r="M180"/>
  <c r="AA166"/>
  <c r="N180"/>
  <c r="AB166"/>
  <c r="O180"/>
  <c r="AC166"/>
  <c r="P180"/>
  <c r="AD166"/>
  <c r="Q180"/>
  <c r="AE166"/>
  <c r="R180"/>
  <c r="AF166"/>
  <c r="I179"/>
  <c r="W165"/>
  <c r="J179"/>
  <c r="X165"/>
  <c r="K179"/>
  <c r="Y165"/>
  <c r="L179"/>
  <c r="Z165"/>
  <c r="M179"/>
  <c r="AA165"/>
  <c r="N179"/>
  <c r="AB165"/>
  <c r="O179"/>
  <c r="AC165"/>
  <c r="P179"/>
  <c r="AD165"/>
  <c r="Q179"/>
  <c r="AE165"/>
  <c r="R179"/>
  <c r="AF165"/>
  <c r="I178"/>
  <c r="W164"/>
  <c r="J178"/>
  <c r="X164"/>
  <c r="K178"/>
  <c r="Y164"/>
  <c r="L178"/>
  <c r="Z164"/>
  <c r="M178"/>
  <c r="AA164"/>
  <c r="N178"/>
  <c r="AB164"/>
  <c r="O178"/>
  <c r="AC164"/>
  <c r="P178"/>
  <c r="AD164"/>
  <c r="Q178"/>
  <c r="AE164"/>
  <c r="R178"/>
  <c r="AF164"/>
  <c r="I177"/>
  <c r="W163"/>
  <c r="J177"/>
  <c r="X163"/>
  <c r="K177"/>
  <c r="Y163"/>
  <c r="L177"/>
  <c r="Z163"/>
  <c r="M177"/>
  <c r="AA163"/>
  <c r="N177"/>
  <c r="AB163"/>
  <c r="O177"/>
  <c r="AC163"/>
  <c r="P177"/>
  <c r="AD163"/>
  <c r="Q177"/>
  <c r="AE163"/>
  <c r="R177"/>
  <c r="AF163"/>
  <c r="R175"/>
  <c r="R184"/>
  <c r="AF161"/>
  <c r="AF170"/>
  <c r="Q175"/>
  <c r="Q184"/>
  <c r="AE161"/>
  <c r="AE170"/>
  <c r="P175"/>
  <c r="P184"/>
  <c r="AD161"/>
  <c r="AD170"/>
  <c r="O175"/>
  <c r="O184"/>
  <c r="AC161"/>
  <c r="AC170"/>
  <c r="N175"/>
  <c r="N184"/>
  <c r="AB161"/>
  <c r="AB170"/>
  <c r="M175"/>
  <c r="M184"/>
  <c r="AA161"/>
  <c r="AA170"/>
  <c r="L175"/>
  <c r="L184"/>
  <c r="Z161"/>
  <c r="Z170"/>
  <c r="K175"/>
  <c r="K184"/>
  <c r="Y161"/>
  <c r="Y170"/>
  <c r="J175"/>
  <c r="J184"/>
  <c r="X161"/>
  <c r="X170"/>
  <c r="I175"/>
  <c r="W161"/>
  <c r="AG161"/>
  <c r="W170"/>
  <c r="S175"/>
  <c r="I184"/>
  <c r="I185"/>
  <c r="J185"/>
  <c r="K185"/>
  <c r="L185"/>
  <c r="M185"/>
  <c r="N185"/>
  <c r="O185"/>
  <c r="P185"/>
  <c r="Q185"/>
  <c r="R185"/>
  <c r="AG163"/>
  <c r="S177"/>
  <c r="T177"/>
  <c r="AG164"/>
  <c r="S178"/>
  <c r="T178"/>
  <c r="AG165"/>
  <c r="S179"/>
  <c r="T179"/>
  <c r="AG166"/>
  <c r="S180"/>
  <c r="T180"/>
  <c r="AG167"/>
  <c r="S181"/>
  <c r="T181"/>
  <c r="AG168"/>
  <c r="S182"/>
  <c r="T182"/>
  <c r="AG169"/>
  <c r="S183"/>
  <c r="T183"/>
  <c r="AG162"/>
  <c r="S176"/>
  <c r="T176"/>
  <c r="S185"/>
  <c r="I186"/>
  <c r="S184"/>
  <c r="T175"/>
  <c r="R186"/>
  <c r="Q186"/>
  <c r="P186"/>
  <c r="O186"/>
  <c r="N186"/>
  <c r="M186"/>
  <c r="L186"/>
  <c r="K186"/>
  <c r="J186"/>
  <c r="I191"/>
  <c r="J191"/>
  <c r="K191"/>
  <c r="L191"/>
  <c r="M191"/>
  <c r="N191"/>
  <c r="O191"/>
  <c r="P191"/>
  <c r="Q191"/>
  <c r="R191"/>
  <c r="S186"/>
  <c r="R193"/>
  <c r="Q193"/>
  <c r="P193"/>
  <c r="O193"/>
  <c r="N193"/>
  <c r="M193"/>
  <c r="L193"/>
  <c r="K193"/>
  <c r="J193"/>
  <c r="I193"/>
  <c r="R194"/>
  <c r="Q194"/>
  <c r="P194"/>
  <c r="O194"/>
  <c r="N194"/>
  <c r="M194"/>
  <c r="L194"/>
  <c r="K194"/>
  <c r="J194"/>
  <c r="I194"/>
  <c r="R195"/>
  <c r="Q195"/>
  <c r="P195"/>
  <c r="O195"/>
  <c r="N195"/>
  <c r="M195"/>
  <c r="L195"/>
  <c r="K195"/>
  <c r="J195"/>
  <c r="I195"/>
  <c r="R196"/>
  <c r="Q196"/>
  <c r="P196"/>
  <c r="O196"/>
  <c r="N196"/>
  <c r="M196"/>
  <c r="L196"/>
  <c r="K196"/>
  <c r="J196"/>
  <c r="I196"/>
  <c r="R197"/>
  <c r="Q197"/>
  <c r="P197"/>
  <c r="O197"/>
  <c r="N197"/>
  <c r="M197"/>
  <c r="L197"/>
  <c r="K197"/>
  <c r="J197"/>
  <c r="I197"/>
  <c r="R198"/>
  <c r="Q198"/>
  <c r="P198"/>
  <c r="O198"/>
  <c r="N198"/>
  <c r="M198"/>
  <c r="L198"/>
  <c r="K198"/>
  <c r="J198"/>
  <c r="I198"/>
  <c r="R199"/>
  <c r="Q199"/>
  <c r="P199"/>
  <c r="O199"/>
  <c r="N199"/>
  <c r="M199"/>
  <c r="L199"/>
  <c r="K199"/>
  <c r="J199"/>
  <c r="I199"/>
  <c r="R192"/>
  <c r="Q192"/>
  <c r="P192"/>
  <c r="O192"/>
  <c r="N192"/>
  <c r="M192"/>
  <c r="L192"/>
  <c r="K192"/>
  <c r="J192"/>
  <c r="I192"/>
  <c r="I206"/>
  <c r="W192"/>
  <c r="J206"/>
  <c r="X192"/>
  <c r="K206"/>
  <c r="Y192"/>
  <c r="L206"/>
  <c r="Z192"/>
  <c r="M206"/>
  <c r="AA192"/>
  <c r="N206"/>
  <c r="AB192"/>
  <c r="O206"/>
  <c r="AC192"/>
  <c r="P206"/>
  <c r="AD192"/>
  <c r="Q206"/>
  <c r="AE192"/>
  <c r="R206"/>
  <c r="AF192"/>
  <c r="I213"/>
  <c r="W199"/>
  <c r="J213"/>
  <c r="X199"/>
  <c r="K213"/>
  <c r="Y199"/>
  <c r="L213"/>
  <c r="Z199"/>
  <c r="M213"/>
  <c r="AA199"/>
  <c r="N213"/>
  <c r="AB199"/>
  <c r="O213"/>
  <c r="AC199"/>
  <c r="P213"/>
  <c r="AD199"/>
  <c r="Q213"/>
  <c r="AE199"/>
  <c r="R213"/>
  <c r="AF199"/>
  <c r="I212"/>
  <c r="W198"/>
  <c r="J212"/>
  <c r="X198"/>
  <c r="K212"/>
  <c r="Y198"/>
  <c r="L212"/>
  <c r="Z198"/>
  <c r="M212"/>
  <c r="AA198"/>
  <c r="N212"/>
  <c r="AB198"/>
  <c r="O212"/>
  <c r="AC198"/>
  <c r="P212"/>
  <c r="AD198"/>
  <c r="Q212"/>
  <c r="AE198"/>
  <c r="R212"/>
  <c r="AF198"/>
  <c r="I211"/>
  <c r="W197"/>
  <c r="J211"/>
  <c r="X197"/>
  <c r="K211"/>
  <c r="Y197"/>
  <c r="L211"/>
  <c r="Z197"/>
  <c r="M211"/>
  <c r="AA197"/>
  <c r="N211"/>
  <c r="AB197"/>
  <c r="O211"/>
  <c r="AC197"/>
  <c r="P211"/>
  <c r="AD197"/>
  <c r="Q211"/>
  <c r="AE197"/>
  <c r="R211"/>
  <c r="AF197"/>
  <c r="I210"/>
  <c r="W196"/>
  <c r="J210"/>
  <c r="X196"/>
  <c r="K210"/>
  <c r="Y196"/>
  <c r="L210"/>
  <c r="Z196"/>
  <c r="M210"/>
  <c r="AA196"/>
  <c r="N210"/>
  <c r="AB196"/>
  <c r="O210"/>
  <c r="AC196"/>
  <c r="P210"/>
  <c r="AD196"/>
  <c r="Q210"/>
  <c r="AE196"/>
  <c r="R210"/>
  <c r="AF196"/>
  <c r="I209"/>
  <c r="W195"/>
  <c r="J209"/>
  <c r="X195"/>
  <c r="K209"/>
  <c r="Y195"/>
  <c r="L209"/>
  <c r="Z195"/>
  <c r="M209"/>
  <c r="AA195"/>
  <c r="N209"/>
  <c r="AB195"/>
  <c r="O209"/>
  <c r="AC195"/>
  <c r="P209"/>
  <c r="AD195"/>
  <c r="Q209"/>
  <c r="AE195"/>
  <c r="R209"/>
  <c r="AF195"/>
  <c r="I208"/>
  <c r="W194"/>
  <c r="J208"/>
  <c r="X194"/>
  <c r="K208"/>
  <c r="Y194"/>
  <c r="L208"/>
  <c r="Z194"/>
  <c r="M208"/>
  <c r="AA194"/>
  <c r="N208"/>
  <c r="AB194"/>
  <c r="O208"/>
  <c r="AC194"/>
  <c r="P208"/>
  <c r="AD194"/>
  <c r="Q208"/>
  <c r="AE194"/>
  <c r="R208"/>
  <c r="AF194"/>
  <c r="I207"/>
  <c r="W193"/>
  <c r="J207"/>
  <c r="X193"/>
  <c r="K207"/>
  <c r="Y193"/>
  <c r="L207"/>
  <c r="Z193"/>
  <c r="M207"/>
  <c r="AA193"/>
  <c r="N207"/>
  <c r="AB193"/>
  <c r="O207"/>
  <c r="AC193"/>
  <c r="P207"/>
  <c r="AD193"/>
  <c r="Q207"/>
  <c r="AE193"/>
  <c r="R207"/>
  <c r="AF193"/>
  <c r="R205"/>
  <c r="R214"/>
  <c r="AF191"/>
  <c r="AF200"/>
  <c r="Q205"/>
  <c r="Q214"/>
  <c r="AE191"/>
  <c r="AE200"/>
  <c r="P205"/>
  <c r="P214"/>
  <c r="AD191"/>
  <c r="AD200"/>
  <c r="O205"/>
  <c r="O214"/>
  <c r="AC191"/>
  <c r="AC200"/>
  <c r="N205"/>
  <c r="N214"/>
  <c r="AB191"/>
  <c r="AB200"/>
  <c r="M205"/>
  <c r="M214"/>
  <c r="AA191"/>
  <c r="AA200"/>
  <c r="L205"/>
  <c r="L214"/>
  <c r="Z191"/>
  <c r="Z200"/>
  <c r="K205"/>
  <c r="K214"/>
  <c r="Y191"/>
  <c r="Y200"/>
  <c r="J205"/>
  <c r="J214"/>
  <c r="X191"/>
  <c r="X200"/>
  <c r="I205"/>
  <c r="W191"/>
  <c r="AG191"/>
  <c r="W200"/>
  <c r="S205"/>
  <c r="I214"/>
  <c r="I215"/>
  <c r="J215"/>
  <c r="K215"/>
  <c r="L215"/>
  <c r="M215"/>
  <c r="N215"/>
  <c r="O215"/>
  <c r="P215"/>
  <c r="Q215"/>
  <c r="R215"/>
  <c r="AG193"/>
  <c r="S207"/>
  <c r="T207"/>
  <c r="AG194"/>
  <c r="S208"/>
  <c r="T208"/>
  <c r="AG195"/>
  <c r="S209"/>
  <c r="T209"/>
  <c r="AG196"/>
  <c r="S210"/>
  <c r="T210"/>
  <c r="AG197"/>
  <c r="S211"/>
  <c r="T211"/>
  <c r="AG198"/>
  <c r="S212"/>
  <c r="T212"/>
  <c r="AG199"/>
  <c r="S213"/>
  <c r="T213"/>
  <c r="AG192"/>
  <c r="S206"/>
  <c r="T206"/>
  <c r="S215"/>
  <c r="I216"/>
  <c r="S214"/>
  <c r="T205"/>
  <c r="R216"/>
  <c r="Q216"/>
  <c r="P216"/>
  <c r="O216"/>
  <c r="N216"/>
  <c r="M216"/>
  <c r="L216"/>
  <c r="K216"/>
  <c r="J216"/>
  <c r="I221"/>
  <c r="J221"/>
  <c r="K221"/>
  <c r="L221"/>
  <c r="M221"/>
  <c r="N221"/>
  <c r="O221"/>
  <c r="P221"/>
  <c r="Q221"/>
  <c r="R221"/>
  <c r="S216"/>
  <c r="R223"/>
  <c r="Q223"/>
  <c r="P223"/>
  <c r="O223"/>
  <c r="N223"/>
  <c r="M223"/>
  <c r="L223"/>
  <c r="K223"/>
  <c r="J223"/>
  <c r="I223"/>
  <c r="R224"/>
  <c r="Q224"/>
  <c r="P224"/>
  <c r="O224"/>
  <c r="N224"/>
  <c r="M224"/>
  <c r="L224"/>
  <c r="K224"/>
  <c r="J224"/>
  <c r="I224"/>
  <c r="R225"/>
  <c r="Q225"/>
  <c r="P225"/>
  <c r="O225"/>
  <c r="N225"/>
  <c r="M225"/>
  <c r="L225"/>
  <c r="K225"/>
  <c r="J225"/>
  <c r="I225"/>
  <c r="R226"/>
  <c r="Q226"/>
  <c r="P226"/>
  <c r="O226"/>
  <c r="N226"/>
  <c r="M226"/>
  <c r="L226"/>
  <c r="K226"/>
  <c r="J226"/>
  <c r="I226"/>
  <c r="R227"/>
  <c r="Q227"/>
  <c r="P227"/>
  <c r="O227"/>
  <c r="N227"/>
  <c r="M227"/>
  <c r="L227"/>
  <c r="K227"/>
  <c r="J227"/>
  <c r="I227"/>
  <c r="R228"/>
  <c r="Q228"/>
  <c r="P228"/>
  <c r="O228"/>
  <c r="N228"/>
  <c r="M228"/>
  <c r="L228"/>
  <c r="K228"/>
  <c r="J228"/>
  <c r="I228"/>
  <c r="R229"/>
  <c r="Q229"/>
  <c r="P229"/>
  <c r="O229"/>
  <c r="N229"/>
  <c r="M229"/>
  <c r="L229"/>
  <c r="K229"/>
  <c r="J229"/>
  <c r="I229"/>
  <c r="R222"/>
  <c r="Q222"/>
  <c r="P222"/>
  <c r="O222"/>
  <c r="N222"/>
  <c r="M222"/>
  <c r="L222"/>
  <c r="K222"/>
  <c r="J222"/>
  <c r="I222"/>
  <c r="I236"/>
  <c r="W222"/>
  <c r="J236"/>
  <c r="X222"/>
  <c r="K236"/>
  <c r="Y222"/>
  <c r="L236"/>
  <c r="Z222"/>
  <c r="M236"/>
  <c r="AA222"/>
  <c r="N236"/>
  <c r="AB222"/>
  <c r="O236"/>
  <c r="AC222"/>
  <c r="P236"/>
  <c r="AD222"/>
  <c r="Q236"/>
  <c r="AE222"/>
  <c r="R236"/>
  <c r="AF222"/>
  <c r="I243"/>
  <c r="W229"/>
  <c r="J243"/>
  <c r="X229"/>
  <c r="K243"/>
  <c r="Y229"/>
  <c r="L243"/>
  <c r="Z229"/>
  <c r="M243"/>
  <c r="AA229"/>
  <c r="N243"/>
  <c r="AB229"/>
  <c r="O243"/>
  <c r="AC229"/>
  <c r="P243"/>
  <c r="AD229"/>
  <c r="Q243"/>
  <c r="AE229"/>
  <c r="R243"/>
  <c r="AF229"/>
  <c r="I242"/>
  <c r="W228"/>
  <c r="J242"/>
  <c r="X228"/>
  <c r="K242"/>
  <c r="Y228"/>
  <c r="L242"/>
  <c r="Z228"/>
  <c r="M242"/>
  <c r="AA228"/>
  <c r="N242"/>
  <c r="AB228"/>
  <c r="O242"/>
  <c r="AC228"/>
  <c r="P242"/>
  <c r="AD228"/>
  <c r="Q242"/>
  <c r="AE228"/>
  <c r="R242"/>
  <c r="AF228"/>
  <c r="I241"/>
  <c r="W227"/>
  <c r="J241"/>
  <c r="X227"/>
  <c r="K241"/>
  <c r="Y227"/>
  <c r="L241"/>
  <c r="Z227"/>
  <c r="M241"/>
  <c r="AA227"/>
  <c r="N241"/>
  <c r="AB227"/>
  <c r="O241"/>
  <c r="AC227"/>
  <c r="P241"/>
  <c r="AD227"/>
  <c r="Q241"/>
  <c r="AE227"/>
  <c r="R241"/>
  <c r="AF227"/>
  <c r="I240"/>
  <c r="W226"/>
  <c r="J240"/>
  <c r="X226"/>
  <c r="K240"/>
  <c r="Y226"/>
  <c r="L240"/>
  <c r="Z226"/>
  <c r="M240"/>
  <c r="AA226"/>
  <c r="N240"/>
  <c r="AB226"/>
  <c r="O240"/>
  <c r="AC226"/>
  <c r="P240"/>
  <c r="AD226"/>
  <c r="Q240"/>
  <c r="AE226"/>
  <c r="R240"/>
  <c r="AF226"/>
  <c r="I239"/>
  <c r="W225"/>
  <c r="J239"/>
  <c r="X225"/>
  <c r="K239"/>
  <c r="Y225"/>
  <c r="L239"/>
  <c r="Z225"/>
  <c r="M239"/>
  <c r="AA225"/>
  <c r="N239"/>
  <c r="AB225"/>
  <c r="O239"/>
  <c r="AC225"/>
  <c r="P239"/>
  <c r="AD225"/>
  <c r="Q239"/>
  <c r="AE225"/>
  <c r="R239"/>
  <c r="AF225"/>
  <c r="I238"/>
  <c r="W224"/>
  <c r="J238"/>
  <c r="X224"/>
  <c r="K238"/>
  <c r="Y224"/>
  <c r="L238"/>
  <c r="Z224"/>
  <c r="M238"/>
  <c r="AA224"/>
  <c r="N238"/>
  <c r="AB224"/>
  <c r="O238"/>
  <c r="AC224"/>
  <c r="P238"/>
  <c r="AD224"/>
  <c r="Q238"/>
  <c r="AE224"/>
  <c r="R238"/>
  <c r="AF224"/>
  <c r="I237"/>
  <c r="W223"/>
  <c r="J237"/>
  <c r="X223"/>
  <c r="K237"/>
  <c r="Y223"/>
  <c r="L237"/>
  <c r="Z223"/>
  <c r="M237"/>
  <c r="AA223"/>
  <c r="N237"/>
  <c r="AB223"/>
  <c r="O237"/>
  <c r="AC223"/>
  <c r="P237"/>
  <c r="AD223"/>
  <c r="Q237"/>
  <c r="AE223"/>
  <c r="R237"/>
  <c r="AF223"/>
  <c r="R235"/>
  <c r="R244"/>
  <c r="AF221"/>
  <c r="AF230"/>
  <c r="Q235"/>
  <c r="Q244"/>
  <c r="AE221"/>
  <c r="AE230"/>
  <c r="P235"/>
  <c r="P244"/>
  <c r="AD221"/>
  <c r="AD230"/>
  <c r="O235"/>
  <c r="O244"/>
  <c r="AC221"/>
  <c r="AC230"/>
  <c r="N235"/>
  <c r="N244"/>
  <c r="AB221"/>
  <c r="AB230"/>
  <c r="M235"/>
  <c r="M244"/>
  <c r="AA221"/>
  <c r="AA230"/>
  <c r="L235"/>
  <c r="L244"/>
  <c r="Z221"/>
  <c r="Z230"/>
  <c r="K235"/>
  <c r="K244"/>
  <c r="Y221"/>
  <c r="Y230"/>
  <c r="J235"/>
  <c r="J244"/>
  <c r="X221"/>
  <c r="X230"/>
  <c r="I235"/>
  <c r="W221"/>
  <c r="AG221"/>
  <c r="W230"/>
  <c r="S235"/>
  <c r="I244"/>
  <c r="I245"/>
  <c r="J245"/>
  <c r="K245"/>
  <c r="L245"/>
  <c r="M245"/>
  <c r="N245"/>
  <c r="O245"/>
  <c r="P245"/>
  <c r="Q245"/>
  <c r="R245"/>
  <c r="AG223"/>
  <c r="S237"/>
  <c r="T237"/>
  <c r="AG224"/>
  <c r="S238"/>
  <c r="T238"/>
  <c r="AG225"/>
  <c r="S239"/>
  <c r="T239"/>
  <c r="AG226"/>
  <c r="S240"/>
  <c r="T240"/>
  <c r="AG227"/>
  <c r="S241"/>
  <c r="T241"/>
  <c r="AG228"/>
  <c r="S242"/>
  <c r="T242"/>
  <c r="AG229"/>
  <c r="S243"/>
  <c r="T243"/>
  <c r="AG222"/>
  <c r="S236"/>
  <c r="T236"/>
  <c r="S245"/>
  <c r="I246"/>
  <c r="S244"/>
  <c r="T235"/>
  <c r="R246"/>
  <c r="Q246"/>
  <c r="P246"/>
  <c r="O246"/>
  <c r="N246"/>
  <c r="M246"/>
  <c r="L246"/>
  <c r="K246"/>
  <c r="J246"/>
  <c r="I251"/>
  <c r="J251"/>
  <c r="K251"/>
  <c r="L251"/>
  <c r="M251"/>
  <c r="N251"/>
  <c r="O251"/>
  <c r="P251"/>
  <c r="Q251"/>
  <c r="R251"/>
  <c r="S246"/>
  <c r="R253"/>
  <c r="Q253"/>
  <c r="P253"/>
  <c r="O253"/>
  <c r="N253"/>
  <c r="M253"/>
  <c r="L253"/>
  <c r="K253"/>
  <c r="J253"/>
  <c r="I253"/>
  <c r="R254"/>
  <c r="Q254"/>
  <c r="P254"/>
  <c r="O254"/>
  <c r="N254"/>
  <c r="M254"/>
  <c r="L254"/>
  <c r="K254"/>
  <c r="J254"/>
  <c r="I254"/>
  <c r="R255"/>
  <c r="Q255"/>
  <c r="P255"/>
  <c r="O255"/>
  <c r="N255"/>
  <c r="M255"/>
  <c r="L255"/>
  <c r="K255"/>
  <c r="J255"/>
  <c r="I255"/>
  <c r="R256"/>
  <c r="Q256"/>
  <c r="P256"/>
  <c r="O256"/>
  <c r="N256"/>
  <c r="M256"/>
  <c r="L256"/>
  <c r="K256"/>
  <c r="J256"/>
  <c r="I256"/>
  <c r="R257"/>
  <c r="Q257"/>
  <c r="P257"/>
  <c r="O257"/>
  <c r="N257"/>
  <c r="M257"/>
  <c r="L257"/>
  <c r="K257"/>
  <c r="J257"/>
  <c r="I257"/>
  <c r="R258"/>
  <c r="Q258"/>
  <c r="P258"/>
  <c r="O258"/>
  <c r="N258"/>
  <c r="M258"/>
  <c r="L258"/>
  <c r="K258"/>
  <c r="J258"/>
  <c r="I258"/>
  <c r="R259"/>
  <c r="Q259"/>
  <c r="P259"/>
  <c r="O259"/>
  <c r="N259"/>
  <c r="M259"/>
  <c r="L259"/>
  <c r="K259"/>
  <c r="J259"/>
  <c r="I259"/>
  <c r="R252"/>
  <c r="Q252"/>
  <c r="P252"/>
  <c r="O252"/>
  <c r="N252"/>
  <c r="M252"/>
  <c r="L252"/>
  <c r="K252"/>
  <c r="J252"/>
  <c r="I252"/>
  <c r="I266"/>
  <c r="W252"/>
  <c r="J266"/>
  <c r="X252"/>
  <c r="K266"/>
  <c r="Y252"/>
  <c r="L266"/>
  <c r="Z252"/>
  <c r="M266"/>
  <c r="AA252"/>
  <c r="N266"/>
  <c r="AB252"/>
  <c r="O266"/>
  <c r="AC252"/>
  <c r="P266"/>
  <c r="AD252"/>
  <c r="Q266"/>
  <c r="AE252"/>
  <c r="R266"/>
  <c r="AF252"/>
  <c r="I273"/>
  <c r="W259"/>
  <c r="J273"/>
  <c r="X259"/>
  <c r="K273"/>
  <c r="Y259"/>
  <c r="L273"/>
  <c r="Z259"/>
  <c r="M273"/>
  <c r="AA259"/>
  <c r="N273"/>
  <c r="AB259"/>
  <c r="O273"/>
  <c r="AC259"/>
  <c r="P273"/>
  <c r="AD259"/>
  <c r="Q273"/>
  <c r="AE259"/>
  <c r="R273"/>
  <c r="AF259"/>
  <c r="I272"/>
  <c r="W258"/>
  <c r="J272"/>
  <c r="X258"/>
  <c r="K272"/>
  <c r="Y258"/>
  <c r="L272"/>
  <c r="Z258"/>
  <c r="M272"/>
  <c r="AA258"/>
  <c r="N272"/>
  <c r="AB258"/>
  <c r="O272"/>
  <c r="AC258"/>
  <c r="P272"/>
  <c r="AD258"/>
  <c r="Q272"/>
  <c r="AE258"/>
  <c r="R272"/>
  <c r="AF258"/>
  <c r="I271"/>
  <c r="W257"/>
  <c r="J271"/>
  <c r="X257"/>
  <c r="K271"/>
  <c r="Y257"/>
  <c r="L271"/>
  <c r="Z257"/>
  <c r="M271"/>
  <c r="AA257"/>
  <c r="N271"/>
  <c r="AB257"/>
  <c r="O271"/>
  <c r="AC257"/>
  <c r="P271"/>
  <c r="AD257"/>
  <c r="Q271"/>
  <c r="AE257"/>
  <c r="R271"/>
  <c r="AF257"/>
  <c r="I270"/>
  <c r="W256"/>
  <c r="J270"/>
  <c r="X256"/>
  <c r="K270"/>
  <c r="Y256"/>
  <c r="L270"/>
  <c r="Z256"/>
  <c r="M270"/>
  <c r="AA256"/>
  <c r="N270"/>
  <c r="AB256"/>
  <c r="O270"/>
  <c r="AC256"/>
  <c r="P270"/>
  <c r="AD256"/>
  <c r="Q270"/>
  <c r="AE256"/>
  <c r="R270"/>
  <c r="AF256"/>
  <c r="I269"/>
  <c r="W255"/>
  <c r="J269"/>
  <c r="X255"/>
  <c r="K269"/>
  <c r="Y255"/>
  <c r="L269"/>
  <c r="Z255"/>
  <c r="M269"/>
  <c r="AA255"/>
  <c r="N269"/>
  <c r="AB255"/>
  <c r="O269"/>
  <c r="AC255"/>
  <c r="P269"/>
  <c r="AD255"/>
  <c r="Q269"/>
  <c r="AE255"/>
  <c r="R269"/>
  <c r="AF255"/>
  <c r="I268"/>
  <c r="W254"/>
  <c r="J268"/>
  <c r="X254"/>
  <c r="K268"/>
  <c r="Y254"/>
  <c r="L268"/>
  <c r="Z254"/>
  <c r="M268"/>
  <c r="AA254"/>
  <c r="N268"/>
  <c r="AB254"/>
  <c r="O268"/>
  <c r="AC254"/>
  <c r="P268"/>
  <c r="AD254"/>
  <c r="Q268"/>
  <c r="AE254"/>
  <c r="R268"/>
  <c r="AF254"/>
  <c r="I267"/>
  <c r="W253"/>
  <c r="J267"/>
  <c r="X253"/>
  <c r="K267"/>
  <c r="Y253"/>
  <c r="L267"/>
  <c r="Z253"/>
  <c r="M267"/>
  <c r="AA253"/>
  <c r="N267"/>
  <c r="AB253"/>
  <c r="O267"/>
  <c r="AC253"/>
  <c r="P267"/>
  <c r="AD253"/>
  <c r="Q267"/>
  <c r="AE253"/>
  <c r="R267"/>
  <c r="AF253"/>
  <c r="R265"/>
  <c r="R274"/>
  <c r="AF251"/>
  <c r="AF260"/>
  <c r="Q265"/>
  <c r="Q274"/>
  <c r="AE251"/>
  <c r="AE260"/>
  <c r="P265"/>
  <c r="P274"/>
  <c r="AD251"/>
  <c r="AD260"/>
  <c r="O265"/>
  <c r="O274"/>
  <c r="AC251"/>
  <c r="AC260"/>
  <c r="N265"/>
  <c r="N274"/>
  <c r="AB251"/>
  <c r="AB260"/>
  <c r="M265"/>
  <c r="M274"/>
  <c r="AA251"/>
  <c r="AA260"/>
  <c r="L265"/>
  <c r="L274"/>
  <c r="Z251"/>
  <c r="Z260"/>
  <c r="K265"/>
  <c r="K274"/>
  <c r="Y251"/>
  <c r="Y260"/>
  <c r="J265"/>
  <c r="J274"/>
  <c r="X251"/>
  <c r="X260"/>
  <c r="I265"/>
  <c r="W251"/>
  <c r="AG251"/>
  <c r="W260"/>
  <c r="S265"/>
  <c r="I274"/>
  <c r="I275"/>
  <c r="J275"/>
  <c r="K275"/>
  <c r="L275"/>
  <c r="M275"/>
  <c r="N275"/>
  <c r="O275"/>
  <c r="P275"/>
  <c r="Q275"/>
  <c r="R275"/>
  <c r="AG253"/>
  <c r="S267"/>
  <c r="T267"/>
  <c r="AG254"/>
  <c r="S268"/>
  <c r="T268"/>
  <c r="AG255"/>
  <c r="S269"/>
  <c r="T269"/>
  <c r="AG256"/>
  <c r="S270"/>
  <c r="T270"/>
  <c r="AG257"/>
  <c r="S271"/>
  <c r="T271"/>
  <c r="AG258"/>
  <c r="S272"/>
  <c r="T272"/>
  <c r="AG259"/>
  <c r="S273"/>
  <c r="T273"/>
  <c r="AG252"/>
  <c r="S266"/>
  <c r="T266"/>
  <c r="S275"/>
  <c r="I276"/>
  <c r="S274"/>
  <c r="T265"/>
  <c r="R276"/>
  <c r="Q276"/>
  <c r="P276"/>
  <c r="O276"/>
  <c r="N276"/>
  <c r="M276"/>
  <c r="L276"/>
  <c r="K276"/>
  <c r="J276"/>
  <c r="R281"/>
  <c r="N28" i="5" s="1"/>
  <c r="Q281" i="4"/>
  <c r="M28" i="5" s="1"/>
  <c r="P281" i="4"/>
  <c r="L28" i="5" s="1"/>
  <c r="O281" i="4"/>
  <c r="K28" i="5" s="1"/>
  <c r="N281" i="4"/>
  <c r="J28" i="5" s="1"/>
  <c r="M281" i="4"/>
  <c r="I28" i="5" s="1"/>
  <c r="L281" i="4"/>
  <c r="H28" i="5" s="1"/>
  <c r="K281" i="4"/>
  <c r="G28" i="5" s="1"/>
  <c r="J281" i="4"/>
  <c r="F28" i="5" s="1"/>
  <c r="I281" i="4"/>
  <c r="E28" i="5" s="1"/>
  <c r="S276" i="4"/>
  <c r="I283"/>
  <c r="E30" i="5" s="1"/>
  <c r="J283" i="4"/>
  <c r="F30" i="5" s="1"/>
  <c r="K283" i="4"/>
  <c r="G30" i="5" s="1"/>
  <c r="L283" i="4"/>
  <c r="H30" i="5" s="1"/>
  <c r="M283" i="4"/>
  <c r="I30" i="5" s="1"/>
  <c r="N283" i="4"/>
  <c r="J30" i="5" s="1"/>
  <c r="O283" i="4"/>
  <c r="K30" i="5" s="1"/>
  <c r="P283" i="4"/>
  <c r="L30" i="5" s="1"/>
  <c r="Q283" i="4"/>
  <c r="M30" i="5" s="1"/>
  <c r="R283" i="4"/>
  <c r="N30" i="5" s="1"/>
  <c r="I284" i="4"/>
  <c r="E31" i="5" s="1"/>
  <c r="J284" i="4"/>
  <c r="F31" i="5" s="1"/>
  <c r="K284" i="4"/>
  <c r="G31" i="5" s="1"/>
  <c r="L284" i="4"/>
  <c r="H31" i="5" s="1"/>
  <c r="M284" i="4"/>
  <c r="I31" i="5" s="1"/>
  <c r="N284" i="4"/>
  <c r="J31" i="5" s="1"/>
  <c r="O284" i="4"/>
  <c r="K31" i="5" s="1"/>
  <c r="P284" i="4"/>
  <c r="L31" i="5" s="1"/>
  <c r="Q284" i="4"/>
  <c r="M31" i="5" s="1"/>
  <c r="R284" i="4"/>
  <c r="N31" i="5" s="1"/>
  <c r="I285" i="4"/>
  <c r="E32" i="5" s="1"/>
  <c r="J285" i="4"/>
  <c r="F32" i="5" s="1"/>
  <c r="K285" i="4"/>
  <c r="G32" i="5" s="1"/>
  <c r="L285" i="4"/>
  <c r="H32" i="5" s="1"/>
  <c r="M285" i="4"/>
  <c r="I32" i="5" s="1"/>
  <c r="N285" i="4"/>
  <c r="J32" i="5" s="1"/>
  <c r="O285" i="4"/>
  <c r="K32" i="5" s="1"/>
  <c r="P285" i="4"/>
  <c r="L32" i="5" s="1"/>
  <c r="Q285" i="4"/>
  <c r="M32" i="5" s="1"/>
  <c r="R285" i="4"/>
  <c r="N32" i="5" s="1"/>
  <c r="I286" i="4"/>
  <c r="E33" i="5" s="1"/>
  <c r="J286" i="4"/>
  <c r="F33" i="5" s="1"/>
  <c r="K286" i="4"/>
  <c r="G33" i="5" s="1"/>
  <c r="L286" i="4"/>
  <c r="H33" i="5" s="1"/>
  <c r="M286" i="4"/>
  <c r="I33" i="5" s="1"/>
  <c r="N286" i="4"/>
  <c r="J33" i="5" s="1"/>
  <c r="O286" i="4"/>
  <c r="K33" i="5" s="1"/>
  <c r="P286" i="4"/>
  <c r="L33" i="5" s="1"/>
  <c r="Q286" i="4"/>
  <c r="M33" i="5" s="1"/>
  <c r="R286" i="4"/>
  <c r="N33" i="5" s="1"/>
  <c r="I287" i="4"/>
  <c r="E34" i="5" s="1"/>
  <c r="J287" i="4"/>
  <c r="F34" i="5" s="1"/>
  <c r="K287" i="4"/>
  <c r="G34" i="5" s="1"/>
  <c r="L287" i="4"/>
  <c r="H34" i="5" s="1"/>
  <c r="M287" i="4"/>
  <c r="I34" i="5" s="1"/>
  <c r="N287" i="4"/>
  <c r="J34" i="5" s="1"/>
  <c r="O287" i="4"/>
  <c r="K34" i="5" s="1"/>
  <c r="P287" i="4"/>
  <c r="L34" i="5" s="1"/>
  <c r="Q287" i="4"/>
  <c r="M34" i="5" s="1"/>
  <c r="R287" i="4"/>
  <c r="N34" i="5" s="1"/>
  <c r="I288" i="4"/>
  <c r="E35" i="5" s="1"/>
  <c r="J288" i="4"/>
  <c r="F35" i="5" s="1"/>
  <c r="K288" i="4"/>
  <c r="G35" i="5" s="1"/>
  <c r="L288" i="4"/>
  <c r="H35" i="5" s="1"/>
  <c r="M288" i="4"/>
  <c r="I35" i="5" s="1"/>
  <c r="N288" i="4"/>
  <c r="J35" i="5" s="1"/>
  <c r="O288" i="4"/>
  <c r="K35" i="5" s="1"/>
  <c r="P288" i="4"/>
  <c r="L35" i="5" s="1"/>
  <c r="Q288" i="4"/>
  <c r="M35" i="5" s="1"/>
  <c r="R288" i="4"/>
  <c r="N35" i="5" s="1"/>
  <c r="I289" i="4"/>
  <c r="E36" i="5" s="1"/>
  <c r="J289" i="4"/>
  <c r="F36" i="5" s="1"/>
  <c r="K289" i="4"/>
  <c r="G36" i="5" s="1"/>
  <c r="L289" i="4"/>
  <c r="H36" i="5" s="1"/>
  <c r="M289" i="4"/>
  <c r="I36" i="5" s="1"/>
  <c r="N289" i="4"/>
  <c r="J36" i="5" s="1"/>
  <c r="O289" i="4"/>
  <c r="K36" i="5" s="1"/>
  <c r="P289" i="4"/>
  <c r="L36" i="5" s="1"/>
  <c r="Q289" i="4"/>
  <c r="M36" i="5" s="1"/>
  <c r="R289" i="4"/>
  <c r="N36" i="5" s="1"/>
  <c r="I282" i="4"/>
  <c r="E29" i="5" s="1"/>
  <c r="J282" i="4"/>
  <c r="F29" i="5" s="1"/>
  <c r="K282" i="4"/>
  <c r="G29" i="5" s="1"/>
  <c r="L282" i="4"/>
  <c r="H29" i="5" s="1"/>
  <c r="M282" i="4"/>
  <c r="I29" i="5" s="1"/>
  <c r="N282" i="4"/>
  <c r="J29" i="5" s="1"/>
  <c r="O282" i="4"/>
  <c r="K29" i="5" s="1"/>
  <c r="P282" i="4"/>
  <c r="L29" i="5" s="1"/>
  <c r="Q282" i="4"/>
  <c r="M29" i="5" s="1"/>
  <c r="R282" i="4"/>
  <c r="N29" i="5" s="1"/>
  <c r="R296" i="4"/>
  <c r="AF282"/>
  <c r="Q296"/>
  <c r="AE282"/>
  <c r="P296"/>
  <c r="AD282"/>
  <c r="O296"/>
  <c r="AC282"/>
  <c r="N296"/>
  <c r="AB282"/>
  <c r="M296"/>
  <c r="AA282"/>
  <c r="L296"/>
  <c r="Z282"/>
  <c r="K296"/>
  <c r="Y282"/>
  <c r="J296"/>
  <c r="X282"/>
  <c r="I296"/>
  <c r="S296"/>
  <c r="W282"/>
  <c r="AG282"/>
  <c r="P29" i="5" s="1"/>
  <c r="R303" i="4"/>
  <c r="AF289"/>
  <c r="Q303"/>
  <c r="AE289"/>
  <c r="P303"/>
  <c r="AD289"/>
  <c r="O303"/>
  <c r="AC289"/>
  <c r="N303"/>
  <c r="AB289"/>
  <c r="M303"/>
  <c r="AA289"/>
  <c r="L303"/>
  <c r="Z289"/>
  <c r="K303"/>
  <c r="Y289"/>
  <c r="J303"/>
  <c r="X289"/>
  <c r="I303"/>
  <c r="S303"/>
  <c r="W289"/>
  <c r="AG289"/>
  <c r="P36" i="5" s="1"/>
  <c r="R302" i="4"/>
  <c r="AF288"/>
  <c r="Q302"/>
  <c r="AE288"/>
  <c r="P302"/>
  <c r="AD288"/>
  <c r="O302"/>
  <c r="AC288"/>
  <c r="N302"/>
  <c r="AB288"/>
  <c r="M302"/>
  <c r="AA288"/>
  <c r="L302"/>
  <c r="Z288"/>
  <c r="K302"/>
  <c r="Y288"/>
  <c r="J302"/>
  <c r="X288"/>
  <c r="I302"/>
  <c r="S302"/>
  <c r="W288"/>
  <c r="AG288"/>
  <c r="P35" i="5" s="1"/>
  <c r="R301" i="4"/>
  <c r="AF287"/>
  <c r="Q301"/>
  <c r="AE287"/>
  <c r="P301"/>
  <c r="AD287"/>
  <c r="O301"/>
  <c r="AC287"/>
  <c r="N301"/>
  <c r="AB287"/>
  <c r="M301"/>
  <c r="AA287"/>
  <c r="L301"/>
  <c r="Z287"/>
  <c r="K301"/>
  <c r="Y287"/>
  <c r="J301"/>
  <c r="X287"/>
  <c r="I301"/>
  <c r="S301"/>
  <c r="W287"/>
  <c r="AG287"/>
  <c r="P34" i="5" s="1"/>
  <c r="R300" i="4"/>
  <c r="AF286"/>
  <c r="Q300"/>
  <c r="AE286"/>
  <c r="P300"/>
  <c r="AD286"/>
  <c r="O300"/>
  <c r="AC286"/>
  <c r="N300"/>
  <c r="AB286"/>
  <c r="M300"/>
  <c r="AA286"/>
  <c r="L300"/>
  <c r="Z286"/>
  <c r="K300"/>
  <c r="Y286"/>
  <c r="J300"/>
  <c r="X286"/>
  <c r="I300"/>
  <c r="S300"/>
  <c r="W286"/>
  <c r="AG286"/>
  <c r="P33" i="5" s="1"/>
  <c r="R299" i="4"/>
  <c r="AF285"/>
  <c r="Q299"/>
  <c r="AE285"/>
  <c r="P299"/>
  <c r="AD285"/>
  <c r="O299"/>
  <c r="AC285"/>
  <c r="N299"/>
  <c r="AB285"/>
  <c r="M299"/>
  <c r="AA285"/>
  <c r="L299"/>
  <c r="Z285"/>
  <c r="K299"/>
  <c r="Y285"/>
  <c r="J299"/>
  <c r="X285"/>
  <c r="I299"/>
  <c r="S299"/>
  <c r="W285"/>
  <c r="AG285"/>
  <c r="P32" i="5" s="1"/>
  <c r="R298" i="4"/>
  <c r="AF284"/>
  <c r="Q298"/>
  <c r="AE284"/>
  <c r="P298"/>
  <c r="AD284"/>
  <c r="O298"/>
  <c r="AC284"/>
  <c r="N298"/>
  <c r="AB284"/>
  <c r="M298"/>
  <c r="AA284"/>
  <c r="L298"/>
  <c r="Z284"/>
  <c r="K298"/>
  <c r="Y284"/>
  <c r="J298"/>
  <c r="X284"/>
  <c r="I298"/>
  <c r="S298"/>
  <c r="W284"/>
  <c r="AG284"/>
  <c r="P31" i="5" s="1"/>
  <c r="R297" i="4"/>
  <c r="AF283"/>
  <c r="Q297"/>
  <c r="AE283"/>
  <c r="P297"/>
  <c r="AD283"/>
  <c r="O297"/>
  <c r="AC283"/>
  <c r="N297"/>
  <c r="AB283"/>
  <c r="M297"/>
  <c r="AA283"/>
  <c r="L297"/>
  <c r="Z283"/>
  <c r="K297"/>
  <c r="Y283"/>
  <c r="J297"/>
  <c r="X283"/>
  <c r="I297"/>
  <c r="S297"/>
  <c r="W283"/>
  <c r="AG283"/>
  <c r="P30" i="5" s="1"/>
  <c r="I295" i="4"/>
  <c r="W281"/>
  <c r="J295"/>
  <c r="J304"/>
  <c r="X281"/>
  <c r="X290"/>
  <c r="F38" i="5" s="1"/>
  <c r="K295" i="4"/>
  <c r="K304"/>
  <c r="Y281"/>
  <c r="Y290"/>
  <c r="G38" i="5" s="1"/>
  <c r="L295" i="4"/>
  <c r="L304"/>
  <c r="Z281"/>
  <c r="Z290"/>
  <c r="H38" i="5" s="1"/>
  <c r="M295" i="4"/>
  <c r="M304"/>
  <c r="AA281"/>
  <c r="AA290"/>
  <c r="I38" i="5" s="1"/>
  <c r="N295" i="4"/>
  <c r="N304"/>
  <c r="AB281"/>
  <c r="AB290"/>
  <c r="J38" i="5" s="1"/>
  <c r="O295" i="4"/>
  <c r="O304"/>
  <c r="AC281"/>
  <c r="AC290"/>
  <c r="K38" i="5" s="1"/>
  <c r="P295" i="4"/>
  <c r="P304"/>
  <c r="AD281"/>
  <c r="AD290"/>
  <c r="L38" i="5" s="1"/>
  <c r="Q295" i="4"/>
  <c r="Q304"/>
  <c r="AE281"/>
  <c r="AE290"/>
  <c r="M38" i="5" s="1"/>
  <c r="R295" i="4"/>
  <c r="R304"/>
  <c r="AF281"/>
  <c r="AF290"/>
  <c r="N38" i="5" s="1"/>
  <c r="W290" i="4"/>
  <c r="E38" i="5" s="1"/>
  <c r="AG281" i="4"/>
  <c r="P28" i="5" s="1"/>
  <c r="I304" i="4"/>
  <c r="I305"/>
  <c r="S295"/>
  <c r="R305"/>
  <c r="Q305"/>
  <c r="P305"/>
  <c r="O305"/>
  <c r="N305"/>
  <c r="M305"/>
  <c r="L305"/>
  <c r="K305"/>
  <c r="J305"/>
  <c r="T297"/>
  <c r="O30" i="5" s="1"/>
  <c r="T298" i="4"/>
  <c r="O31" i="5" s="1"/>
  <c r="T299" i="4"/>
  <c r="O32" i="5" s="1"/>
  <c r="T300" i="4"/>
  <c r="O33" i="5" s="1"/>
  <c r="T301" i="4"/>
  <c r="O34" i="5" s="1"/>
  <c r="T302" i="4"/>
  <c r="O35" i="5" s="1"/>
  <c r="T303" i="4"/>
  <c r="O36" i="5" s="1"/>
  <c r="T296" i="4"/>
  <c r="O29" i="5" s="1"/>
  <c r="S304" i="4"/>
  <c r="T295"/>
  <c r="O28" i="5" s="1"/>
  <c r="S305" i="4"/>
  <c r="I306"/>
  <c r="E37" i="5" s="1"/>
  <c r="J306" i="4"/>
  <c r="F37" i="5" s="1"/>
  <c r="K306" i="4"/>
  <c r="G37" i="5" s="1"/>
  <c r="L306" i="4"/>
  <c r="H37" i="5" s="1"/>
  <c r="M306" i="4"/>
  <c r="I37" i="5" s="1"/>
  <c r="N306" i="4"/>
  <c r="J37" i="5" s="1"/>
  <c r="O306" i="4"/>
  <c r="K37" i="5" s="1"/>
  <c r="P306" i="4"/>
  <c r="L37" i="5" s="1"/>
  <c r="Q306" i="4"/>
  <c r="M37" i="5" s="1"/>
  <c r="R306" i="4"/>
  <c r="N37" i="5" s="1"/>
  <c r="S306" i="4"/>
  <c r="T24" i="5" l="1"/>
  <c r="AE14"/>
  <c r="AC24"/>
  <c r="AB24"/>
  <c r="AA24"/>
  <c r="Z24"/>
  <c r="Y24"/>
  <c r="X24"/>
  <c r="W24"/>
  <c r="V24"/>
  <c r="U24"/>
  <c r="AE16"/>
  <c r="AE17"/>
  <c r="AE18"/>
  <c r="AE19"/>
  <c r="AE20"/>
  <c r="AE21"/>
  <c r="AE22"/>
  <c r="AE15"/>
  <c r="AC15"/>
  <c r="AB15"/>
  <c r="AA15"/>
  <c r="Z15"/>
  <c r="Y15"/>
  <c r="X15"/>
  <c r="W15"/>
  <c r="V15"/>
  <c r="U15"/>
  <c r="T15"/>
  <c r="AD15" s="1"/>
  <c r="AC22"/>
  <c r="AB22"/>
  <c r="AA22"/>
  <c r="Z22"/>
  <c r="Y22"/>
  <c r="X22"/>
  <c r="W22"/>
  <c r="V22"/>
  <c r="U22"/>
  <c r="T22"/>
  <c r="AD22" s="1"/>
  <c r="AC21"/>
  <c r="AB21"/>
  <c r="AA21"/>
  <c r="Z21"/>
  <c r="Y21"/>
  <c r="X21"/>
  <c r="W21"/>
  <c r="V21"/>
  <c r="U21"/>
  <c r="T21"/>
  <c r="AD21" s="1"/>
  <c r="AC20"/>
  <c r="AB20"/>
  <c r="AA20"/>
  <c r="Z20"/>
  <c r="Y20"/>
  <c r="X20"/>
  <c r="W20"/>
  <c r="V20"/>
  <c r="U20"/>
  <c r="T20"/>
  <c r="AD20" s="1"/>
  <c r="AC19"/>
  <c r="AB19"/>
  <c r="AA19"/>
  <c r="Z19"/>
  <c r="Y19"/>
  <c r="X19"/>
  <c r="W19"/>
  <c r="V19"/>
  <c r="U19"/>
  <c r="T19"/>
  <c r="AD19" s="1"/>
  <c r="AC18"/>
  <c r="AB18"/>
  <c r="AA18"/>
  <c r="Z18"/>
  <c r="Y18"/>
  <c r="X18"/>
  <c r="W18"/>
  <c r="V18"/>
  <c r="U18"/>
  <c r="T18"/>
  <c r="AD18" s="1"/>
  <c r="AC17"/>
  <c r="AB17"/>
  <c r="AA17"/>
  <c r="Z17"/>
  <c r="Y17"/>
  <c r="X17"/>
  <c r="W17"/>
  <c r="V17"/>
  <c r="U17"/>
  <c r="T17"/>
  <c r="AD17" s="1"/>
  <c r="AC16"/>
  <c r="AB16"/>
  <c r="AA16"/>
  <c r="Z16"/>
  <c r="Y16"/>
  <c r="X16"/>
  <c r="W16"/>
  <c r="V16"/>
  <c r="U16"/>
  <c r="T16"/>
  <c r="AD16" s="1"/>
  <c r="T14"/>
  <c r="U14"/>
  <c r="U23" s="1"/>
  <c r="V14"/>
  <c r="V23" s="1"/>
  <c r="W14"/>
  <c r="W23" s="1"/>
  <c r="X14"/>
  <c r="X23" s="1"/>
  <c r="Y14"/>
  <c r="Y23" s="1"/>
  <c r="Z14"/>
  <c r="Z23" s="1"/>
  <c r="AA14"/>
  <c r="AA23" s="1"/>
  <c r="AB14"/>
  <c r="AB23" s="1"/>
  <c r="AC14"/>
  <c r="AC23" s="1"/>
  <c r="T23" l="1"/>
  <c r="AD14"/>
</calcChain>
</file>

<file path=xl/comments1.xml><?xml version="1.0" encoding="utf-8"?>
<comments xmlns="http://schemas.openxmlformats.org/spreadsheetml/2006/main">
  <authors>
    <author>MarkM</author>
  </authors>
  <commentList>
    <comment ref="A2" authorId="0">
      <text>
        <r>
          <rPr>
            <b/>
            <sz val="11"/>
            <color indexed="81"/>
            <rFont val="Arial"/>
            <family val="2"/>
          </rPr>
          <t>Explanations by Mark Moulton, Ph.D., of Educational Data Systems, Morgan Hill, CA.  Email:  markm@eddata.com</t>
        </r>
        <r>
          <rPr>
            <sz val="11"/>
            <color indexed="81"/>
            <rFont val="Arial"/>
            <family val="2"/>
          </rPr>
          <t xml:space="preserve">
The purpose of this Excel demo is to give the Rasch practitioner a practical picture of the algorithm "under the hood" of most Rasch algorithms.  For dichotomous data, it is pretty simple and can be duplicated with a few Excel formulas.  Polytomous data require more complicated formulas, but the process is ultimately the same.  By downloading a copy of this Excel workbook and checking the formulas and fooling around with different values, you will quickly see what the Rasch Model can do, how it handles missing data, what its outputs mean, and in what sense its measures are considered "objective."  Check these numbers against the WinSteps numbers and you should find a pretty good match, depending on how well you matched the convergence criteria.  For further information and  mathematical derivations, refer to "Best Test Design" by Ben Wright and Mark Stone or "Rating Scale Analysis" by Ben Wright and Geofferey Masters.
</t>
        </r>
        <r>
          <rPr>
            <b/>
            <sz val="11"/>
            <color indexed="81"/>
            <rFont val="Arial"/>
            <family val="2"/>
          </rPr>
          <t>Page 1</t>
        </r>
        <r>
          <rPr>
            <sz val="11"/>
            <color indexed="81"/>
            <rFont val="Arial"/>
            <family val="2"/>
          </rPr>
          <t xml:space="preserve"> leads off with raw data in a small matrix of persons (rows) by items (columns).  Cells are a "1" if the person got the item correct, a "0" if wrong, a "." if missing.  This page shows nine iterations that correspond to the JMLE program in WinSteps.  They go trailing down the page.  The PROX routine, which WinSteps uses to generate initial estimates, is not shown here.  </t>
        </r>
        <r>
          <rPr>
            <b/>
            <sz val="11"/>
            <color indexed="81"/>
            <rFont val="Arial"/>
            <family val="2"/>
          </rPr>
          <t>Page 2</t>
        </r>
        <r>
          <rPr>
            <sz val="11"/>
            <color indexed="81"/>
            <rFont val="Arial"/>
            <family val="2"/>
          </rPr>
          <t xml:space="preserve"> displays the final results of these iterations:  the person and item measures and their errors, the expected values, the cell errors, and the misfit statistics.
Feel free to plug in alternative numbers in the </t>
        </r>
        <r>
          <rPr>
            <b/>
            <sz val="11"/>
            <color indexed="81"/>
            <rFont val="Arial"/>
            <family val="2"/>
          </rPr>
          <t>Observed Raw Values</t>
        </r>
        <r>
          <rPr>
            <sz val="11"/>
            <color indexed="81"/>
            <rFont val="Arial"/>
            <family val="2"/>
          </rPr>
          <t xml:space="preserve"> matrix and see how the other tables and Page 2 results change.</t>
        </r>
      </text>
    </comment>
    <comment ref="S23" authorId="0">
      <text>
        <r>
          <rPr>
            <b/>
            <sz val="8"/>
            <color indexed="81"/>
            <rFont val="Tahoma"/>
            <family val="2"/>
          </rPr>
          <t>Step 1:</t>
        </r>
        <r>
          <rPr>
            <sz val="8"/>
            <color indexed="81"/>
            <rFont val="Tahoma"/>
            <family val="2"/>
          </rPr>
          <t xml:space="preserve">  Calculate the person's proportion correct for each row.
</t>
        </r>
      </text>
    </comment>
    <comment ref="T23" authorId="0">
      <text>
        <r>
          <rPr>
            <b/>
            <sz val="8"/>
            <color indexed="81"/>
            <rFont val="Tahoma"/>
            <family val="2"/>
          </rPr>
          <t xml:space="preserve">Step 2: </t>
        </r>
        <r>
          <rPr>
            <sz val="8"/>
            <color indexed="81"/>
            <rFont val="Tahoma"/>
            <family val="2"/>
          </rPr>
          <t xml:space="preserve"> Convert the proportion correct into person ability logits by taking the natural log of the odds of success.   Student ability logit = ln(p/(1-p)).</t>
        </r>
      </text>
    </comment>
    <comment ref="I24" authorId="0">
      <text>
        <r>
          <rPr>
            <b/>
            <sz val="8"/>
            <color indexed="81"/>
            <rFont val="Tahoma"/>
            <family val="2"/>
          </rPr>
          <t>MarkM:</t>
        </r>
        <r>
          <rPr>
            <sz val="8"/>
            <color indexed="81"/>
            <rFont val="Tahoma"/>
            <family val="2"/>
          </rPr>
          <t xml:space="preserve">
This cell is "missing."</t>
        </r>
      </text>
    </comment>
    <comment ref="M27" authorId="0">
      <text>
        <r>
          <rPr>
            <sz val="8"/>
            <color indexed="81"/>
            <rFont val="Tahoma"/>
            <family val="2"/>
          </rPr>
          <t>The persons and items have been sorted in ability and difficulty order, giving the matrix its diagonal look.  Note that no row or column is allowed to be all 1's or all 0's.  Also note that the transition from 1's to 0's in each row is somewhat fuzzy.  This is a requirement of probabilistic measurement.</t>
        </r>
      </text>
    </comment>
    <comment ref="H33" authorId="0">
      <text>
        <r>
          <rPr>
            <b/>
            <sz val="8"/>
            <color indexed="81"/>
            <rFont val="Tahoma"/>
            <family val="2"/>
          </rPr>
          <t xml:space="preserve">Step 3:  </t>
        </r>
        <r>
          <rPr>
            <sz val="8"/>
            <color indexed="81"/>
            <rFont val="Tahoma"/>
            <family val="2"/>
          </rPr>
          <t>Calculate the proportion incorrect for each column/item.</t>
        </r>
      </text>
    </comment>
    <comment ref="H34" authorId="0">
      <text>
        <r>
          <rPr>
            <b/>
            <sz val="8"/>
            <color indexed="81"/>
            <rFont val="Tahoma"/>
            <family val="2"/>
          </rPr>
          <t xml:space="preserve">Step 4:  </t>
        </r>
        <r>
          <rPr>
            <sz val="8"/>
            <color indexed="81"/>
            <rFont val="Tahoma"/>
            <family val="2"/>
          </rPr>
          <t>Convert the proportion incorrect into item difficulty logits by taking the natural log of the odds of failure.  Item Difficulty logit = ln((1-p)/p)</t>
        </r>
      </text>
    </comment>
    <comment ref="S34" authorId="0">
      <text>
        <r>
          <rPr>
            <sz val="8"/>
            <color indexed="81"/>
            <rFont val="Tahoma"/>
            <family val="2"/>
          </rPr>
          <t>Unadjusted average item difficulty.</t>
        </r>
      </text>
    </comment>
    <comment ref="H35" authorId="0">
      <text>
        <r>
          <rPr>
            <b/>
            <sz val="8"/>
            <color indexed="81"/>
            <rFont val="Tahoma"/>
            <family val="2"/>
          </rPr>
          <t xml:space="preserve">Step 5: </t>
        </r>
        <r>
          <rPr>
            <sz val="8"/>
            <color indexed="81"/>
            <rFont val="Tahoma"/>
            <family val="2"/>
          </rPr>
          <t xml:space="preserve"> Adjust the item difficulties so that they have a mean of 0.00 logits.  This anchors the scale on 0 and makes it possible to compute expected values that approximate the observed values.</t>
        </r>
      </text>
    </comment>
    <comment ref="S35" authorId="0">
      <text>
        <r>
          <rPr>
            <sz val="8"/>
            <color indexed="81"/>
            <rFont val="Tahoma"/>
            <family val="2"/>
          </rPr>
          <t>Item difficulty adjusted so that the average is 0.00.</t>
        </r>
      </text>
    </comment>
    <comment ref="I41" authorId="0">
      <text>
        <r>
          <rPr>
            <b/>
            <sz val="8"/>
            <color indexed="81"/>
            <rFont val="Tahoma"/>
            <family val="2"/>
          </rPr>
          <t xml:space="preserve">Step 6: </t>
        </r>
        <r>
          <rPr>
            <sz val="8"/>
            <color indexed="81"/>
            <rFont val="Tahoma"/>
            <family val="2"/>
          </rPr>
          <t xml:space="preserve"> This cell is the expected value, what we would expect Person A to get on Item 1.  It is computed as the sum of each possible value times its probability:  ExpectedVal A1 = 0 * P(0) + 1*P(1), where P is the probability.  The probability of 1 is given from the person's logit ability and the item's adjusted logit difficulty.  For Person A on Item 1, it is:  P{A1=1} = exp(Person A logit - Item 1 logit) / (1 + exp(Person A logit - Item 1 logit)), where "exp" means "exponent."  Because the 0 term drops out, these expected values are the same as the probability of a 1 for that cell.  Note (and this is very important) that our computation of the expected value for cell A1 could proceed even though the original A1 raw value is missing.
These expected values are the crux of the whole algorithm.  The idea is to adjust the Person Ability logits and the Item Difficulty logits until the discrepancies between the Observed and Expected values are as small as possible.</t>
        </r>
      </text>
    </comment>
    <comment ref="W41" authorId="0">
      <text>
        <r>
          <rPr>
            <b/>
            <sz val="8"/>
            <color indexed="81"/>
            <rFont val="Tahoma"/>
            <family val="2"/>
          </rPr>
          <t xml:space="preserve">Step 7:  </t>
        </r>
        <r>
          <rPr>
            <sz val="8"/>
            <color indexed="81"/>
            <rFont val="Tahoma"/>
            <family val="2"/>
          </rPr>
          <t>We compute the variance of each estimate (variance is the standard error squared) as V = p*(1-p).  This formula is derived from the expected values formula applied to the squared deviations:  V = (0-ExpVal)^2 *P(0) + (1 - ExpVal)^2 *P(1).  Note that these variances are biggest along the boundary line separating the 1's from the 0's for each person.</t>
        </r>
      </text>
    </comment>
    <comment ref="AG41" authorId="0">
      <text>
        <r>
          <rPr>
            <b/>
            <sz val="8"/>
            <color indexed="81"/>
            <rFont val="Tahoma"/>
            <family val="2"/>
          </rPr>
          <t xml:space="preserve">Step 8: </t>
        </r>
        <r>
          <rPr>
            <sz val="8"/>
            <color indexed="81"/>
            <rFont val="Tahoma"/>
            <family val="2"/>
          </rPr>
          <t xml:space="preserve"> We sum up the cell variances for this row and multiply by -1 .  This number gets used as the denominator when tweaking the ability logit to maximize fit.  It represents the second derivative of the likelihood function.  At the last iteration, the positive reciprocol of this number (1/sum(cell variances) becomes the variance of the person measure.  Take the square root to get the person's standard error.
The justification for using sqrt(1/sum(cell variances) as the person standard error lies:  a) abstractly, in the logic of maximum likelihood; b) intuitively, in the reflection that a lot of very small cell variances means that the person is much more (or less) able than the items are difficult, i.e., that the items are poorly targeted on the person.  Thus, while it is true that it becomes very easy to predict how the person will score on each item, at the same time it means that a large range of logit values at the extremes would yield very similar values.  That is why the error increases when the cell variances are generally small, and why we use the </t>
        </r>
        <r>
          <rPr>
            <b/>
            <sz val="8"/>
            <color indexed="81"/>
            <rFont val="Tahoma"/>
            <family val="2"/>
          </rPr>
          <t>reciprocol</t>
        </r>
        <r>
          <rPr>
            <sz val="8"/>
            <color indexed="81"/>
            <rFont val="Tahoma"/>
            <family val="2"/>
          </rPr>
          <t xml:space="preserve"> of the sum of cell variances.
The size of these errors is driven by:  a) how big the cell variances are overall; and b) how many items there are.  The larger the cell variances (indicating good targeting) and the larger the number of items, the smaller the standard error.
See "Best Test Design" for the maximum likelihood derivation.</t>
        </r>
      </text>
    </comment>
    <comment ref="W50" authorId="0">
      <text>
        <r>
          <rPr>
            <b/>
            <sz val="8"/>
            <color indexed="81"/>
            <rFont val="Tahoma"/>
            <family val="2"/>
          </rPr>
          <t xml:space="preserve">Step 9: </t>
        </r>
        <r>
          <rPr>
            <sz val="8"/>
            <color indexed="81"/>
            <rFont val="Tahoma"/>
            <family val="2"/>
          </rPr>
          <t xml:space="preserve"> We sum up the cell variances for this column and multiply by -1 .  This number gets used as the denominator when tweaking the difficulty logit to maximize fit.  It represents the second derivative of the likelihood function.  At the last iteration, the positive reciprocol of this number (1/sum(cell variances) becomes the variance of the item difficulty measure.  Take the square root to get the item's standard error.</t>
        </r>
      </text>
    </comment>
    <comment ref="I55" authorId="0">
      <text>
        <r>
          <rPr>
            <sz val="8"/>
            <color indexed="81"/>
            <rFont val="Tahoma"/>
            <family val="2"/>
          </rPr>
          <t>This cell is "missing" because the original value is "missing."</t>
        </r>
      </text>
    </comment>
    <comment ref="M55" authorId="0">
      <text>
        <r>
          <rPr>
            <b/>
            <sz val="8"/>
            <color indexed="81"/>
            <rFont val="Tahoma"/>
            <family val="2"/>
          </rPr>
          <t>Step 10:</t>
        </r>
        <r>
          <rPr>
            <sz val="8"/>
            <color indexed="81"/>
            <rFont val="Tahoma"/>
            <family val="2"/>
          </rPr>
          <t xml:space="preserve">  Compute the residual for each cell.  The residual is the (Observed - Expected) value for that cell.</t>
        </r>
      </text>
    </comment>
    <comment ref="S55" authorId="0">
      <text>
        <r>
          <rPr>
            <b/>
            <sz val="8"/>
            <color indexed="81"/>
            <rFont val="Tahoma"/>
            <family val="2"/>
          </rPr>
          <t xml:space="preserve">Step 11: </t>
        </r>
        <r>
          <rPr>
            <sz val="8"/>
            <color indexed="81"/>
            <rFont val="Tahoma"/>
            <family val="2"/>
          </rPr>
          <t xml:space="preserve"> Compute the sum of residuals for this row, which can alternatively be interpreted as the sum of Observed values minus the sum of Expected values for the row.  The goal is to adjust the ability and difficulty logit measures until this sum of residuals equals zero for each row.  The resulting solution is called a Maximum Likelihood solution, but it is nearly the same as a Least Squares solution, or simply the "most sensible" solution.</t>
        </r>
      </text>
    </comment>
    <comment ref="T55" authorId="0">
      <text>
        <r>
          <rPr>
            <b/>
            <sz val="8"/>
            <color indexed="81"/>
            <rFont val="Tahoma"/>
            <family val="2"/>
          </rPr>
          <t xml:space="preserve">Step 12: </t>
        </r>
        <r>
          <rPr>
            <sz val="8"/>
            <color indexed="81"/>
            <rFont val="Tahoma"/>
            <family val="2"/>
          </rPr>
          <t xml:space="preserve"> Take the person ability logit from the previous iteration (Step 2) and adjust it by the sum of residuals divided by the sum of the cell variances from Step 8.  Thus, as the sum of residuals (divided by the sum of variances which standardizes it) approaches zero, the amount by which you need to adjust the previous ability estimate also approaches zero, and you converge on the maximum likelihood solution.
See "Best Test Design" for the full derivation, though it also makes intuitive sense when you think about it.</t>
        </r>
      </text>
    </comment>
    <comment ref="I64" authorId="0">
      <text>
        <r>
          <rPr>
            <b/>
            <sz val="8"/>
            <color indexed="81"/>
            <rFont val="Tahoma"/>
            <family val="2"/>
          </rPr>
          <t>Step 13:</t>
        </r>
        <r>
          <rPr>
            <sz val="8"/>
            <color indexed="81"/>
            <rFont val="Tahoma"/>
            <family val="2"/>
          </rPr>
          <t xml:space="preserve">  Compute the sum of residuals across the column, used to get an improved difficulty logit. </t>
        </r>
      </text>
    </comment>
    <comment ref="S64" authorId="0">
      <text>
        <r>
          <rPr>
            <sz val="8"/>
            <color indexed="81"/>
            <rFont val="Tahoma"/>
            <family val="2"/>
          </rPr>
          <t>This is the squared sum of residuals for the entire matrix.  Iterate until this number is 0, or close to it.</t>
        </r>
      </text>
    </comment>
    <comment ref="I65" authorId="0">
      <text>
        <r>
          <rPr>
            <b/>
            <sz val="8"/>
            <color indexed="81"/>
            <rFont val="Tahoma"/>
            <family val="2"/>
          </rPr>
          <t>Step 14:</t>
        </r>
        <r>
          <rPr>
            <sz val="8"/>
            <color indexed="81"/>
            <rFont val="Tahoma"/>
            <family val="2"/>
          </rPr>
          <t xml:space="preserve">  Take the difficulty logit from the previous iteration (Step 5) and adjust it by the "standardized" sum of residuals given in Step 9.</t>
        </r>
      </text>
    </comment>
    <comment ref="I66" authorId="0">
      <text>
        <r>
          <rPr>
            <b/>
            <sz val="8"/>
            <color indexed="81"/>
            <rFont val="Tahoma"/>
            <family val="2"/>
          </rPr>
          <t>Step 15:</t>
        </r>
        <r>
          <rPr>
            <sz val="8"/>
            <color indexed="81"/>
            <rFont val="Tahoma"/>
            <family val="2"/>
          </rPr>
          <t xml:space="preserve">  Adjust the difficulty logit measures from Step 14 so they have a mean of 0.00 logits.  This re-centers the measurement scale.</t>
        </r>
      </text>
    </comment>
    <comment ref="I71" authorId="0">
      <text>
        <r>
          <rPr>
            <b/>
            <sz val="8"/>
            <color indexed="81"/>
            <rFont val="Tahoma"/>
            <family val="2"/>
          </rPr>
          <t>Step 16:</t>
        </r>
        <r>
          <rPr>
            <sz val="8"/>
            <color indexed="81"/>
            <rFont val="Tahoma"/>
            <family val="2"/>
          </rPr>
          <t xml:space="preserve">  Compute a new round of expected values, but this time use the improved set of person ability logits (Step 12) and item difficulty logits (Step 15). </t>
        </r>
      </text>
    </comment>
    <comment ref="W71" authorId="0">
      <text>
        <r>
          <rPr>
            <b/>
            <sz val="8"/>
            <color indexed="81"/>
            <rFont val="Tahoma"/>
            <family val="2"/>
          </rPr>
          <t>Step 17:</t>
        </r>
        <r>
          <rPr>
            <sz val="8"/>
            <color indexed="81"/>
            <rFont val="Tahoma"/>
            <family val="2"/>
          </rPr>
          <t xml:space="preserve">  Compute a new set of variances using the values in Step 16.</t>
        </r>
      </text>
    </comment>
    <comment ref="AG71" authorId="0">
      <text>
        <r>
          <rPr>
            <sz val="11"/>
            <color indexed="81"/>
            <rFont val="Arial"/>
            <family val="2"/>
          </rPr>
          <t xml:space="preserve">And so on…  </t>
        </r>
        <r>
          <rPr>
            <b/>
            <sz val="11"/>
            <color indexed="81"/>
            <rFont val="Arial"/>
            <family val="2"/>
          </rPr>
          <t>Steps 18, 19</t>
        </r>
        <r>
          <rPr>
            <sz val="11"/>
            <color indexed="81"/>
            <rFont val="Arial"/>
            <family val="2"/>
          </rPr>
          <t>, and so forth just repeat the steps in the previous iteration.  You keep repeating them through as many iterations as you like until the squared sum of residuals is as close to zero as is comfortable.  Check out the last iteration for more comments.</t>
        </r>
      </text>
    </comment>
    <comment ref="S94" authorId="0">
      <text>
        <r>
          <rPr>
            <sz val="8"/>
            <color indexed="81"/>
            <rFont val="Tahoma"/>
            <family val="2"/>
          </rPr>
          <t>This is the squared sum of residuals for the entire matrix.  Iterate until this number is 0, or close to it.</t>
        </r>
      </text>
    </comment>
    <comment ref="AG281" authorId="0">
      <text>
        <r>
          <rPr>
            <sz val="8"/>
            <color indexed="81"/>
            <rFont val="Tahoma"/>
            <family val="2"/>
          </rPr>
          <t>The reciprocol of these numbers gets used to estimate each person standard error.  Standard Error = sqrt(1/sum of cell variances).  See Step 8.</t>
        </r>
      </text>
    </comment>
    <comment ref="X282" authorId="0">
      <text>
        <r>
          <rPr>
            <sz val="8"/>
            <color indexed="81"/>
            <rFont val="Tahoma"/>
            <family val="2"/>
          </rPr>
          <t>For each cell, the residual squared divided by the cell variance (given here) gives the fit for that cell.</t>
        </r>
      </text>
    </comment>
    <comment ref="W290" authorId="0">
      <text>
        <r>
          <rPr>
            <sz val="8"/>
            <color indexed="81"/>
            <rFont val="Tahoma"/>
            <family val="2"/>
          </rPr>
          <t>The reciprocol of these numbers gets used to estimate each item difficulty standard error.  Standard Error = sqrt(1/sum of cell variances).  See Step 9.</t>
        </r>
      </text>
    </comment>
    <comment ref="T295" authorId="0">
      <text>
        <r>
          <rPr>
            <sz val="8"/>
            <color indexed="81"/>
            <rFont val="Tahoma"/>
            <family val="2"/>
          </rPr>
          <t xml:space="preserve">These are the "final" person ability measures that get reported in WinSteps.
</t>
        </r>
      </text>
    </comment>
    <comment ref="J296" authorId="0">
      <text>
        <r>
          <rPr>
            <sz val="8"/>
            <color indexed="81"/>
            <rFont val="Tahoma"/>
            <family val="2"/>
          </rPr>
          <t>For each cell, this residual squared divided by the cell variance gives the fit for that cell.</t>
        </r>
      </text>
    </comment>
    <comment ref="S304" authorId="0">
      <text>
        <r>
          <rPr>
            <sz val="8"/>
            <color indexed="81"/>
            <rFont val="Tahoma"/>
            <family val="2"/>
          </rPr>
          <t>The squared sum of residuals is pretty close to zero, so we call it a day.</t>
        </r>
      </text>
    </comment>
    <comment ref="I306" authorId="0">
      <text>
        <r>
          <rPr>
            <sz val="8"/>
            <color indexed="81"/>
            <rFont val="Tahoma"/>
            <family val="2"/>
          </rPr>
          <t xml:space="preserve">These are the "final" item difficulty calibrations that get reported in WinSteps.
</t>
        </r>
      </text>
    </comment>
  </commentList>
</comments>
</file>

<file path=xl/comments2.xml><?xml version="1.0" encoding="utf-8"?>
<comments xmlns="http://schemas.openxmlformats.org/spreadsheetml/2006/main">
  <authors>
    <author>MarkM</author>
  </authors>
  <commentList>
    <comment ref="C3" authorId="0">
      <text>
        <r>
          <rPr>
            <sz val="11"/>
            <color indexed="81"/>
            <rFont val="Arial"/>
            <family val="2"/>
          </rPr>
          <t xml:space="preserve">This page shows the primary Rasch outputs:  Person Measures, Item Measures, Person Standard Errors, Item Standard Errors, Person Outfit and Infit, Item Outfit and Infit.  In addition, we see the expected values for each cell and the fit for each cell.
You can change values in the </t>
        </r>
        <r>
          <rPr>
            <b/>
            <sz val="11"/>
            <color indexed="81"/>
            <rFont val="Arial"/>
            <family val="2"/>
          </rPr>
          <t xml:space="preserve">Observed Raw Values </t>
        </r>
        <r>
          <rPr>
            <sz val="11"/>
            <color indexed="81"/>
            <rFont val="Arial"/>
            <family val="2"/>
          </rPr>
          <t xml:space="preserve">matrix on </t>
        </r>
        <r>
          <rPr>
            <b/>
            <sz val="11"/>
            <color indexed="81"/>
            <rFont val="Arial"/>
            <family val="2"/>
          </rPr>
          <t xml:space="preserve">Page 1 </t>
        </r>
        <r>
          <rPr>
            <sz val="11"/>
            <color indexed="81"/>
            <rFont val="Arial"/>
            <family val="2"/>
          </rPr>
          <t>to see how these outputs change.</t>
        </r>
      </text>
    </comment>
    <comment ref="E14" authorId="0">
      <text>
        <r>
          <rPr>
            <sz val="8"/>
            <color indexed="81"/>
            <rFont val="Tahoma"/>
            <family val="2"/>
          </rPr>
          <t>This value was "missing."</t>
        </r>
      </text>
    </comment>
    <comment ref="AD14" authorId="0">
      <text>
        <r>
          <rPr>
            <b/>
            <sz val="8"/>
            <color indexed="81"/>
            <rFont val="Tahoma"/>
            <family val="2"/>
          </rPr>
          <t>Outfit</t>
        </r>
        <r>
          <rPr>
            <sz val="8"/>
            <color indexed="81"/>
            <rFont val="Tahoma"/>
            <family val="2"/>
          </rPr>
          <t xml:space="preserve"> is simply the average of the cell fits for that row, sensitive to outliers.</t>
        </r>
      </text>
    </comment>
    <comment ref="AE14" authorId="0">
      <text>
        <r>
          <rPr>
            <b/>
            <sz val="8"/>
            <color indexed="81"/>
            <rFont val="Tahoma"/>
            <family val="2"/>
          </rPr>
          <t>Infit</t>
        </r>
        <r>
          <rPr>
            <sz val="8"/>
            <color indexed="81"/>
            <rFont val="Tahoma"/>
            <family val="2"/>
          </rPr>
          <t xml:space="preserve"> is the sum of the squared residuals divided by the sum of the variances.  It is less sensitive to outliers and more sensitive to structural problems.</t>
        </r>
      </text>
    </comment>
    <comment ref="I15" authorId="0">
      <text>
        <r>
          <rPr>
            <sz val="8"/>
            <color indexed="81"/>
            <rFont val="Tahoma"/>
            <family val="2"/>
          </rPr>
          <t xml:space="preserve">This is the original data matrix.
</t>
        </r>
      </text>
    </comment>
    <comment ref="AA15" authorId="0">
      <text>
        <r>
          <rPr>
            <sz val="8"/>
            <color indexed="81"/>
            <rFont val="Tahoma"/>
            <family val="2"/>
          </rPr>
          <t>Each cell is the squared residual divided by the variance for that cell.  The red highlighted cells are misfitting (&gt;1.3), though these misfits are somewhat artifactual.</t>
        </r>
      </text>
    </comment>
    <comment ref="T23" authorId="0">
      <text>
        <r>
          <rPr>
            <b/>
            <sz val="8"/>
            <color indexed="81"/>
            <rFont val="Tahoma"/>
            <family val="2"/>
          </rPr>
          <t>Outfit</t>
        </r>
        <r>
          <rPr>
            <sz val="8"/>
            <color indexed="81"/>
            <rFont val="Tahoma"/>
            <family val="2"/>
          </rPr>
          <t xml:space="preserve"> is simply the average of the cell fits for this column, sensitive to outliers.</t>
        </r>
      </text>
    </comment>
    <comment ref="T24" authorId="0">
      <text>
        <r>
          <rPr>
            <b/>
            <sz val="8"/>
            <color indexed="81"/>
            <rFont val="Tahoma"/>
            <family val="2"/>
          </rPr>
          <t>Infit</t>
        </r>
        <r>
          <rPr>
            <sz val="8"/>
            <color indexed="81"/>
            <rFont val="Tahoma"/>
            <family val="2"/>
          </rPr>
          <t xml:space="preserve"> is the sum of the squared residuals divided by the sum of the variances.  It is less sensitive to outliers and more sensitive to structural problems.</t>
        </r>
      </text>
    </comment>
    <comment ref="O28" authorId="0">
      <text>
        <r>
          <rPr>
            <sz val="8"/>
            <color indexed="81"/>
            <rFont val="Tahoma"/>
            <family val="2"/>
          </rPr>
          <t xml:space="preserve">These are the </t>
        </r>
        <r>
          <rPr>
            <b/>
            <sz val="8"/>
            <color indexed="81"/>
            <rFont val="Tahoma"/>
            <family val="2"/>
          </rPr>
          <t xml:space="preserve">Person Ability </t>
        </r>
        <r>
          <rPr>
            <sz val="8"/>
            <color indexed="81"/>
            <rFont val="Tahoma"/>
            <family val="2"/>
          </rPr>
          <t>Measures, in logits.</t>
        </r>
      </text>
    </comment>
    <comment ref="P28" authorId="0">
      <text>
        <r>
          <rPr>
            <sz val="8"/>
            <color indexed="81"/>
            <rFont val="Tahoma"/>
            <family val="2"/>
          </rPr>
          <t xml:space="preserve">These are the </t>
        </r>
        <r>
          <rPr>
            <b/>
            <sz val="8"/>
            <color indexed="81"/>
            <rFont val="Tahoma"/>
            <family val="2"/>
          </rPr>
          <t>Standard</t>
        </r>
        <r>
          <rPr>
            <sz val="8"/>
            <color indexed="81"/>
            <rFont val="Tahoma"/>
            <family val="2"/>
          </rPr>
          <t xml:space="preserve"> </t>
        </r>
        <r>
          <rPr>
            <b/>
            <sz val="8"/>
            <color indexed="81"/>
            <rFont val="Tahoma"/>
            <family val="2"/>
          </rPr>
          <t>Errors</t>
        </r>
        <r>
          <rPr>
            <sz val="8"/>
            <color indexed="81"/>
            <rFont val="Tahoma"/>
            <family val="2"/>
          </rPr>
          <t xml:space="preserve"> associated with each person measure.</t>
        </r>
      </text>
    </comment>
    <comment ref="E37" authorId="0">
      <text>
        <r>
          <rPr>
            <sz val="8"/>
            <color indexed="81"/>
            <rFont val="Tahoma"/>
            <family val="2"/>
          </rPr>
          <t>These are the</t>
        </r>
        <r>
          <rPr>
            <b/>
            <sz val="8"/>
            <color indexed="81"/>
            <rFont val="Tahoma"/>
            <family val="2"/>
          </rPr>
          <t xml:space="preserve"> Item Difficulty</t>
        </r>
        <r>
          <rPr>
            <sz val="8"/>
            <color indexed="81"/>
            <rFont val="Tahoma"/>
            <family val="2"/>
          </rPr>
          <t xml:space="preserve">  Measures, in logits.</t>
        </r>
      </text>
    </comment>
    <comment ref="E38" authorId="0">
      <text>
        <r>
          <rPr>
            <sz val="8"/>
            <color indexed="81"/>
            <rFont val="Tahoma"/>
            <family val="2"/>
          </rPr>
          <t xml:space="preserve">These are the </t>
        </r>
        <r>
          <rPr>
            <b/>
            <sz val="8"/>
            <color indexed="81"/>
            <rFont val="Tahoma"/>
            <family val="2"/>
          </rPr>
          <t>Standard Errors</t>
        </r>
        <r>
          <rPr>
            <sz val="8"/>
            <color indexed="81"/>
            <rFont val="Tahoma"/>
            <family val="2"/>
          </rPr>
          <t xml:space="preserve"> associated with each person measure.</t>
        </r>
      </text>
    </comment>
  </commentList>
</comments>
</file>

<file path=xl/sharedStrings.xml><?xml version="1.0" encoding="utf-8"?>
<sst xmlns="http://schemas.openxmlformats.org/spreadsheetml/2006/main" count="397" uniqueCount="62">
  <si>
    <t>Persons</t>
  </si>
  <si>
    <t>Items</t>
  </si>
  <si>
    <t>A</t>
  </si>
  <si>
    <t>B</t>
  </si>
  <si>
    <t>C</t>
  </si>
  <si>
    <t>.</t>
  </si>
  <si>
    <t>D</t>
  </si>
  <si>
    <t>E</t>
  </si>
  <si>
    <t>F</t>
  </si>
  <si>
    <t>G</t>
  </si>
  <si>
    <t>H</t>
  </si>
  <si>
    <t>I</t>
  </si>
  <si>
    <t>P</t>
  </si>
  <si>
    <t>OBSERVED RAW VALUES</t>
  </si>
  <si>
    <t>Rasch Excel Demo:  Results Page -- Expected Values, Logit Measures, Error, Fit Statistics</t>
  </si>
  <si>
    <t>Iteration 0:  We start with a matrix of observed dichotomous values.</t>
  </si>
  <si>
    <t>ITERATION 1:  EXPECTED VALUES</t>
  </si>
  <si>
    <t>Ability Logit</t>
  </si>
  <si>
    <t>Difficulty Logit</t>
  </si>
  <si>
    <t>Adj. Difficulty Logit</t>
  </si>
  <si>
    <t>ITERATION 1:  VARIANCE OF EXPECTED VALUES</t>
  </si>
  <si>
    <t>ITERATION 1:  RESIDUALS</t>
  </si>
  <si>
    <t>(-1)*(Sum of Variances)</t>
  </si>
  <si>
    <t>Sum of Residuals</t>
  </si>
  <si>
    <t>New Difficulty Logit</t>
  </si>
  <si>
    <t>New Ability Logit</t>
  </si>
  <si>
    <t>Adjusted New Difficulty Logit</t>
  </si>
  <si>
    <t>ITERATION 2:  EXPECTED VALUES</t>
  </si>
  <si>
    <t>ITERATION 2:  VARIANCE OF EXPECTED VALUES</t>
  </si>
  <si>
    <t>ITERATION 2:  RESIDUALS</t>
  </si>
  <si>
    <t>ITERATION 3:  EXPECTED VALUES</t>
  </si>
  <si>
    <t>ITERATION 3:  VARIANCE OF EXPECTED VALUES</t>
  </si>
  <si>
    <t>ITERATION 4:  EXPECTED VALUES</t>
  </si>
  <si>
    <t>ITERATION 4:  VARIANCE OF EXPECTED VALUES</t>
  </si>
  <si>
    <t>ITERATION 5:  EXPECTED VALUES</t>
  </si>
  <si>
    <t>ITERATION 5:  VARIANCE OF EXPECTED VALUES</t>
  </si>
  <si>
    <t>ITERATION 6:  EXPECTED VALUES</t>
  </si>
  <si>
    <t>ITERATION 6:  VARIANCE OF EXPECTED VALUES</t>
  </si>
  <si>
    <t>ITERATION 7:  EXPECTED VALUES</t>
  </si>
  <si>
    <t>ITERATION 7:  VARIANCE OF EXPECTED VALUES</t>
  </si>
  <si>
    <t>ITERATION 8:  EXPECTED VALUES</t>
  </si>
  <si>
    <t>ITERATION 8:  VARIANCE OF EXPECTED VALUES</t>
  </si>
  <si>
    <t>ITERATION 9:  EXPECTED VALUES</t>
  </si>
  <si>
    <t>ITERATION 9:  VARIANCE OF EXPECTED VALUES</t>
  </si>
  <si>
    <t>ITERATION 3:  RESIDUALS</t>
  </si>
  <si>
    <t>ITERATION 4:  RESIDUALS</t>
  </si>
  <si>
    <t>ITERATION 6:  RESIDUALS</t>
  </si>
  <si>
    <t>ITERATION 5:  RESIDUALS</t>
  </si>
  <si>
    <t>ITERATION 7:  RESIDUALS</t>
  </si>
  <si>
    <t>ITERATION 8:  RESIDUALS</t>
  </si>
  <si>
    <t>ITERATION 9:  RESIDUALS</t>
  </si>
  <si>
    <t>LAST ITERATION</t>
  </si>
  <si>
    <t>EXPECTED VALUES FROM LAST ITERATION</t>
  </si>
  <si>
    <t>Final Person Ability Logit</t>
  </si>
  <si>
    <t>Final Item Difficulty Logit</t>
  </si>
  <si>
    <t>Person Standard Error</t>
  </si>
  <si>
    <t>Item Standard Error</t>
  </si>
  <si>
    <t>CELL FIT</t>
  </si>
  <si>
    <t>OutFit</t>
  </si>
  <si>
    <t>InFit</t>
  </si>
  <si>
    <t>Rasch Excel Demo:  How Rasch measures are calculated (more or less) in WinSteps, using the JMLE (Joint Maximum Likelihood Estimation) algorithm</t>
  </si>
  <si>
    <t>PW:  "Rasch"</t>
  </si>
</sst>
</file>

<file path=xl/styles.xml><?xml version="1.0" encoding="utf-8"?>
<styleSheet xmlns="http://schemas.openxmlformats.org/spreadsheetml/2006/main">
  <fonts count="8">
    <font>
      <sz val="10"/>
      <name val="Arial"/>
    </font>
    <font>
      <b/>
      <sz val="10"/>
      <color indexed="10"/>
      <name val="Arial"/>
      <family val="2"/>
    </font>
    <font>
      <sz val="8"/>
      <color indexed="81"/>
      <name val="Tahoma"/>
      <family val="2"/>
    </font>
    <font>
      <b/>
      <sz val="8"/>
      <color indexed="81"/>
      <name val="Tahoma"/>
      <family val="2"/>
    </font>
    <font>
      <b/>
      <sz val="16"/>
      <color indexed="10"/>
      <name val="Arial"/>
      <family val="2"/>
    </font>
    <font>
      <b/>
      <sz val="11"/>
      <color indexed="81"/>
      <name val="Arial"/>
      <family val="2"/>
    </font>
    <font>
      <sz val="11"/>
      <color indexed="81"/>
      <name val="Arial"/>
      <family val="2"/>
    </font>
    <font>
      <b/>
      <sz val="10"/>
      <name val="Arial"/>
      <family val="2"/>
    </font>
  </fonts>
  <fills count="8">
    <fill>
      <patternFill patternType="none"/>
    </fill>
    <fill>
      <patternFill patternType="gray125"/>
    </fill>
    <fill>
      <patternFill patternType="solid">
        <fgColor indexed="41"/>
        <bgColor indexed="64"/>
      </patternFill>
    </fill>
    <fill>
      <patternFill patternType="solid">
        <fgColor indexed="47"/>
        <bgColor indexed="64"/>
      </patternFill>
    </fill>
    <fill>
      <patternFill patternType="solid">
        <fgColor indexed="42"/>
        <bgColor indexed="64"/>
      </patternFill>
    </fill>
    <fill>
      <patternFill patternType="solid">
        <fgColor indexed="15"/>
        <bgColor indexed="64"/>
      </patternFill>
    </fill>
    <fill>
      <patternFill patternType="solid">
        <fgColor indexed="51"/>
        <bgColor indexed="64"/>
      </patternFill>
    </fill>
    <fill>
      <patternFill patternType="solid">
        <fgColor indexed="11"/>
        <bgColor indexed="64"/>
      </patternFill>
    </fill>
  </fills>
  <borders count="16">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68">
    <xf numFmtId="0" fontId="0" fillId="0" borderId="0" xfId="0"/>
    <xf numFmtId="0" fontId="0" fillId="0" borderId="1" xfId="0" applyBorder="1"/>
    <xf numFmtId="0" fontId="1" fillId="0" borderId="0" xfId="0" applyFont="1"/>
    <xf numFmtId="2" fontId="0" fillId="0" borderId="0" xfId="0" applyNumberFormat="1"/>
    <xf numFmtId="2" fontId="0" fillId="0" borderId="0" xfId="0" applyNumberFormat="1" applyFill="1" applyBorder="1"/>
    <xf numFmtId="0" fontId="7" fillId="0" borderId="0" xfId="0" applyFont="1"/>
    <xf numFmtId="0" fontId="4" fillId="0" borderId="0" xfId="0" applyFont="1"/>
    <xf numFmtId="2" fontId="0" fillId="2" borderId="2" xfId="0" applyNumberFormat="1" applyFill="1" applyBorder="1"/>
    <xf numFmtId="2" fontId="0" fillId="2" borderId="3" xfId="0" applyNumberFormat="1" applyFill="1" applyBorder="1"/>
    <xf numFmtId="2" fontId="0" fillId="2" borderId="4" xfId="0" applyNumberFormat="1" applyFill="1" applyBorder="1"/>
    <xf numFmtId="2" fontId="0" fillId="2" borderId="5" xfId="0" applyNumberFormat="1" applyFill="1" applyBorder="1"/>
    <xf numFmtId="2" fontId="0" fillId="2" borderId="0" xfId="0" applyNumberFormat="1" applyFill="1" applyBorder="1"/>
    <xf numFmtId="2" fontId="0" fillId="2" borderId="6" xfId="0" applyNumberFormat="1" applyFill="1" applyBorder="1"/>
    <xf numFmtId="2" fontId="0" fillId="2" borderId="7" xfId="0" applyNumberFormat="1" applyFill="1" applyBorder="1"/>
    <xf numFmtId="2" fontId="0" fillId="2" borderId="1" xfId="0" applyNumberFormat="1" applyFill="1" applyBorder="1"/>
    <xf numFmtId="2" fontId="0" fillId="2" borderId="8" xfId="0" applyNumberFormat="1" applyFill="1" applyBorder="1"/>
    <xf numFmtId="2" fontId="0" fillId="3" borderId="2" xfId="0" applyNumberFormat="1" applyFill="1" applyBorder="1"/>
    <xf numFmtId="2" fontId="0" fillId="3" borderId="3" xfId="0" applyNumberFormat="1" applyFill="1" applyBorder="1"/>
    <xf numFmtId="2" fontId="0" fillId="3" borderId="4" xfId="0" applyNumberFormat="1" applyFill="1" applyBorder="1"/>
    <xf numFmtId="2" fontId="0" fillId="3" borderId="5" xfId="0" applyNumberFormat="1" applyFill="1" applyBorder="1"/>
    <xf numFmtId="2" fontId="0" fillId="3" borderId="0" xfId="0" applyNumberFormat="1" applyFill="1" applyBorder="1"/>
    <xf numFmtId="2" fontId="0" fillId="3" borderId="6" xfId="0" applyNumberFormat="1" applyFill="1" applyBorder="1"/>
    <xf numFmtId="2" fontId="0" fillId="3" borderId="7" xfId="0" applyNumberFormat="1" applyFill="1" applyBorder="1"/>
    <xf numFmtId="2" fontId="0" fillId="3" borderId="1" xfId="0" applyNumberFormat="1" applyFill="1" applyBorder="1"/>
    <xf numFmtId="2" fontId="0" fillId="3" borderId="8" xfId="0" applyNumberFormat="1" applyFill="1" applyBorder="1"/>
    <xf numFmtId="2" fontId="0" fillId="4" borderId="2" xfId="0" applyNumberFormat="1" applyFill="1" applyBorder="1"/>
    <xf numFmtId="2" fontId="0" fillId="4" borderId="3" xfId="0" applyNumberFormat="1" applyFill="1" applyBorder="1"/>
    <xf numFmtId="2" fontId="0" fillId="4" borderId="4" xfId="0" applyNumberFormat="1" applyFill="1" applyBorder="1"/>
    <xf numFmtId="2" fontId="0" fillId="4" borderId="5" xfId="0" applyNumberFormat="1" applyFill="1" applyBorder="1"/>
    <xf numFmtId="2" fontId="0" fillId="4" borderId="0" xfId="0" applyNumberFormat="1" applyFill="1" applyBorder="1"/>
    <xf numFmtId="2" fontId="0" fillId="4" borderId="6" xfId="0" applyNumberFormat="1" applyFill="1" applyBorder="1"/>
    <xf numFmtId="2" fontId="0" fillId="4" borderId="7" xfId="0" applyNumberFormat="1" applyFill="1" applyBorder="1"/>
    <xf numFmtId="2" fontId="0" fillId="4" borderId="1" xfId="0" applyNumberFormat="1" applyFill="1" applyBorder="1"/>
    <xf numFmtId="2" fontId="0" fillId="4" borderId="8" xfId="0" applyNumberFormat="1" applyFill="1" applyBorder="1"/>
    <xf numFmtId="0" fontId="0" fillId="5" borderId="3" xfId="0" applyFill="1" applyBorder="1"/>
    <xf numFmtId="0" fontId="0" fillId="5" borderId="4" xfId="0" applyFill="1" applyBorder="1"/>
    <xf numFmtId="0" fontId="0" fillId="5" borderId="5" xfId="0" applyFill="1" applyBorder="1"/>
    <xf numFmtId="0" fontId="0" fillId="5" borderId="0" xfId="0" applyFill="1" applyBorder="1"/>
    <xf numFmtId="0" fontId="0" fillId="5" borderId="6" xfId="0" applyFill="1" applyBorder="1"/>
    <xf numFmtId="0" fontId="0" fillId="5" borderId="7" xfId="0" applyFill="1" applyBorder="1"/>
    <xf numFmtId="0" fontId="0" fillId="5" borderId="1" xfId="0" applyFill="1" applyBorder="1"/>
    <xf numFmtId="0" fontId="0" fillId="5" borderId="8" xfId="0" applyFill="1" applyBorder="1"/>
    <xf numFmtId="2" fontId="0" fillId="5" borderId="9" xfId="0" applyNumberFormat="1" applyFill="1" applyBorder="1"/>
    <xf numFmtId="2" fontId="0" fillId="5" borderId="10" xfId="0" applyNumberFormat="1" applyFill="1" applyBorder="1"/>
    <xf numFmtId="2" fontId="0" fillId="5" borderId="11" xfId="0" applyNumberFormat="1" applyFill="1" applyBorder="1"/>
    <xf numFmtId="2" fontId="0" fillId="5" borderId="12" xfId="0" applyNumberFormat="1" applyFill="1" applyBorder="1"/>
    <xf numFmtId="2" fontId="0" fillId="5" borderId="13" xfId="0" applyNumberFormat="1" applyFill="1" applyBorder="1"/>
    <xf numFmtId="2" fontId="0" fillId="5" borderId="14" xfId="0" applyNumberFormat="1" applyFill="1" applyBorder="1"/>
    <xf numFmtId="2" fontId="0" fillId="6" borderId="15" xfId="0" applyNumberFormat="1" applyFill="1" applyBorder="1"/>
    <xf numFmtId="2" fontId="0" fillId="5" borderId="2" xfId="0" applyNumberFormat="1" applyFill="1" applyBorder="1"/>
    <xf numFmtId="1" fontId="0" fillId="5" borderId="2" xfId="0" applyNumberFormat="1" applyFill="1" applyBorder="1" applyProtection="1">
      <protection locked="0"/>
    </xf>
    <xf numFmtId="1" fontId="0" fillId="5" borderId="3" xfId="0" applyNumberFormat="1" applyFill="1" applyBorder="1" applyProtection="1">
      <protection locked="0"/>
    </xf>
    <xf numFmtId="1" fontId="0" fillId="5" borderId="4" xfId="0" applyNumberFormat="1" applyFill="1" applyBorder="1" applyProtection="1">
      <protection locked="0"/>
    </xf>
    <xf numFmtId="1" fontId="0" fillId="5" borderId="5" xfId="0" applyNumberFormat="1" applyFill="1" applyBorder="1" applyProtection="1">
      <protection locked="0"/>
    </xf>
    <xf numFmtId="1" fontId="0" fillId="5" borderId="0" xfId="0" applyNumberFormat="1" applyFill="1" applyBorder="1" applyProtection="1">
      <protection locked="0"/>
    </xf>
    <xf numFmtId="1" fontId="0" fillId="5" borderId="6" xfId="0" applyNumberFormat="1" applyFill="1" applyBorder="1" applyProtection="1">
      <protection locked="0"/>
    </xf>
    <xf numFmtId="1" fontId="0" fillId="5" borderId="7" xfId="0" applyNumberFormat="1" applyFill="1" applyBorder="1" applyProtection="1">
      <protection locked="0"/>
    </xf>
    <xf numFmtId="1" fontId="0" fillId="5" borderId="1" xfId="0" applyNumberFormat="1" applyFill="1" applyBorder="1" applyProtection="1">
      <protection locked="0"/>
    </xf>
    <xf numFmtId="1" fontId="0" fillId="5" borderId="8" xfId="0" applyNumberFormat="1" applyFill="1" applyBorder="1" applyProtection="1">
      <protection locked="0"/>
    </xf>
    <xf numFmtId="2" fontId="0" fillId="7" borderId="9" xfId="0" applyNumberFormat="1" applyFill="1" applyBorder="1"/>
    <xf numFmtId="2" fontId="0" fillId="7" borderId="10" xfId="0" applyNumberFormat="1" applyFill="1" applyBorder="1"/>
    <xf numFmtId="2" fontId="0" fillId="7" borderId="11" xfId="0" applyNumberFormat="1" applyFill="1" applyBorder="1"/>
    <xf numFmtId="2" fontId="0" fillId="7" borderId="12" xfId="0" applyNumberFormat="1" applyFill="1" applyBorder="1"/>
    <xf numFmtId="2" fontId="0" fillId="7" borderId="13" xfId="0" applyNumberFormat="1" applyFill="1" applyBorder="1"/>
    <xf numFmtId="2" fontId="0" fillId="7" borderId="14" xfId="0" applyNumberFormat="1" applyFill="1" applyBorder="1"/>
    <xf numFmtId="2" fontId="0" fillId="7" borderId="4" xfId="0" applyNumberFormat="1" applyFill="1" applyBorder="1"/>
    <xf numFmtId="2" fontId="0" fillId="7" borderId="6" xfId="0" applyNumberFormat="1" applyFill="1" applyBorder="1"/>
    <xf numFmtId="2" fontId="0" fillId="7" borderId="8" xfId="0" applyNumberFormat="1" applyFill="1" applyBorder="1"/>
  </cellXfs>
  <cellStyles count="1">
    <cellStyle name="Standard" xfId="0" builtinId="0"/>
  </cellStyles>
  <dxfs count="1">
    <dxf>
      <fill>
        <patternFill>
          <bgColor indexed="10"/>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N306"/>
  <sheetViews>
    <sheetView topLeftCell="T109" zoomScale="91" zoomScaleNormal="91" workbookViewId="0">
      <selection activeCell="T288" sqref="T288"/>
    </sheetView>
  </sheetViews>
  <sheetFormatPr baseColWidth="10" defaultColWidth="5.7109375" defaultRowHeight="12.75"/>
  <cols>
    <col min="1" max="5" width="5.7109375" customWidth="1"/>
    <col min="6" max="6" width="7.28515625" customWidth="1"/>
  </cols>
  <sheetData>
    <row r="1" spans="1:40" ht="20.25">
      <c r="A1" s="6" t="s">
        <v>60</v>
      </c>
      <c r="B1" s="6"/>
      <c r="C1" s="6"/>
      <c r="D1" s="6"/>
      <c r="E1" s="6"/>
    </row>
    <row r="2" spans="1:40" ht="20.25">
      <c r="B2" s="6"/>
      <c r="C2" s="6"/>
      <c r="D2" s="6"/>
      <c r="E2" s="6"/>
    </row>
    <row r="3" spans="1:40" ht="20.25">
      <c r="A3" s="6"/>
      <c r="B3" s="6"/>
      <c r="C3" s="6"/>
      <c r="D3" s="6"/>
      <c r="E3" s="6"/>
    </row>
    <row r="4" spans="1:40" ht="20.25">
      <c r="A4" s="6"/>
      <c r="B4" s="6"/>
      <c r="C4" s="6"/>
      <c r="D4" s="6"/>
      <c r="E4" s="6"/>
    </row>
    <row r="5" spans="1:40" ht="20.25">
      <c r="A5" s="6"/>
      <c r="B5" s="6"/>
      <c r="C5" s="6"/>
      <c r="D5" s="6"/>
      <c r="E5" s="6"/>
    </row>
    <row r="6" spans="1:40" ht="20.25">
      <c r="A6" s="6"/>
      <c r="B6" s="6"/>
      <c r="C6" s="6"/>
      <c r="D6" s="6"/>
      <c r="E6" s="6"/>
    </row>
    <row r="7" spans="1:40" ht="20.25">
      <c r="A7" s="6"/>
      <c r="B7" s="6"/>
      <c r="C7" s="6"/>
      <c r="D7" s="6"/>
      <c r="E7" s="6"/>
    </row>
    <row r="8" spans="1:40" ht="20.25">
      <c r="A8" s="6"/>
      <c r="B8" s="6"/>
      <c r="C8" s="6"/>
      <c r="D8" s="6"/>
      <c r="E8" s="6"/>
    </row>
    <row r="9" spans="1:40" ht="20.25">
      <c r="A9" s="6"/>
      <c r="B9" s="6"/>
      <c r="C9" s="6"/>
      <c r="D9" s="6"/>
      <c r="E9" s="6"/>
    </row>
    <row r="10" spans="1:40" ht="20.25">
      <c r="A10" s="6"/>
      <c r="B10" s="6"/>
      <c r="C10" s="6"/>
      <c r="D10" s="6"/>
      <c r="E10" s="6"/>
    </row>
    <row r="11" spans="1:40" ht="20.25">
      <c r="A11" s="6"/>
      <c r="B11" s="6"/>
      <c r="C11" s="6"/>
      <c r="D11" s="6"/>
      <c r="E11" s="6"/>
    </row>
    <row r="12" spans="1:40" ht="20.25">
      <c r="A12" s="6"/>
      <c r="B12" s="6"/>
      <c r="C12" s="6"/>
      <c r="D12" s="6"/>
      <c r="E12" s="6"/>
    </row>
    <row r="13" spans="1:40" ht="20.25">
      <c r="A13" s="6"/>
      <c r="B13" s="6"/>
      <c r="C13" s="6"/>
      <c r="D13" s="6"/>
      <c r="E13" s="6"/>
    </row>
    <row r="14" spans="1:40" ht="20.25">
      <c r="A14" s="6"/>
      <c r="B14" s="6"/>
      <c r="C14" s="6"/>
      <c r="D14" s="6"/>
      <c r="E14" s="6"/>
    </row>
    <row r="15" spans="1:40" ht="20.25">
      <c r="A15" s="6"/>
      <c r="B15" s="6"/>
      <c r="C15" s="6"/>
      <c r="D15" s="6"/>
      <c r="E15" s="6"/>
    </row>
    <row r="16" spans="1:40">
      <c r="AN16" t="s">
        <v>61</v>
      </c>
    </row>
    <row r="20" spans="6:38">
      <c r="H20" s="5" t="s">
        <v>15</v>
      </c>
    </row>
    <row r="22" spans="6:38">
      <c r="H22" s="5" t="s">
        <v>13</v>
      </c>
      <c r="N22" t="s">
        <v>1</v>
      </c>
    </row>
    <row r="23" spans="6:38" ht="13.5" thickBot="1">
      <c r="I23">
        <v>1</v>
      </c>
      <c r="J23">
        <v>2</v>
      </c>
      <c r="K23">
        <v>3</v>
      </c>
      <c r="L23">
        <v>4</v>
      </c>
      <c r="M23">
        <v>5</v>
      </c>
      <c r="N23">
        <v>6</v>
      </c>
      <c r="O23">
        <v>7</v>
      </c>
      <c r="P23">
        <v>8</v>
      </c>
      <c r="Q23">
        <v>9</v>
      </c>
      <c r="R23">
        <v>10</v>
      </c>
      <c r="S23" t="s">
        <v>12</v>
      </c>
      <c r="T23" t="s">
        <v>17</v>
      </c>
    </row>
    <row r="24" spans="6:38">
      <c r="F24" t="s">
        <v>0</v>
      </c>
      <c r="H24" t="s">
        <v>2</v>
      </c>
      <c r="I24" s="50" t="s">
        <v>5</v>
      </c>
      <c r="J24" s="51">
        <v>1</v>
      </c>
      <c r="K24" s="51">
        <v>1</v>
      </c>
      <c r="L24" s="51">
        <v>1</v>
      </c>
      <c r="M24" s="51">
        <v>1</v>
      </c>
      <c r="N24" s="51">
        <v>1</v>
      </c>
      <c r="O24" s="51">
        <v>1</v>
      </c>
      <c r="P24" s="51">
        <v>1</v>
      </c>
      <c r="Q24" s="51">
        <v>0</v>
      </c>
      <c r="R24" s="52">
        <v>1</v>
      </c>
      <c r="S24" s="3">
        <f>AVERAGE(I24:R24)</f>
        <v>0.88888888888888884</v>
      </c>
      <c r="T24" s="42">
        <f>LN(S24/(1-S24))</f>
        <v>2.0794415416798353</v>
      </c>
      <c r="AK24" s="3"/>
      <c r="AL24" s="3"/>
    </row>
    <row r="25" spans="6:38">
      <c r="H25" t="s">
        <v>3</v>
      </c>
      <c r="I25" s="53">
        <v>1</v>
      </c>
      <c r="J25" s="54">
        <v>1</v>
      </c>
      <c r="K25" s="54">
        <v>1</v>
      </c>
      <c r="L25" s="54">
        <v>1</v>
      </c>
      <c r="M25" s="54">
        <v>1</v>
      </c>
      <c r="N25" s="54">
        <v>1</v>
      </c>
      <c r="O25" s="54">
        <v>1</v>
      </c>
      <c r="P25" s="54">
        <v>0</v>
      </c>
      <c r="Q25" s="54">
        <v>1</v>
      </c>
      <c r="R25" s="55">
        <v>0</v>
      </c>
      <c r="S25" s="3">
        <f t="shared" ref="S25:S32" si="0">AVERAGE(I25:R25)</f>
        <v>0.8</v>
      </c>
      <c r="T25" s="43">
        <f t="shared" ref="T25:T32" si="1">LN(S25/(1-S25))</f>
        <v>1.3862943611198908</v>
      </c>
      <c r="AK25" s="3"/>
      <c r="AL25" s="3"/>
    </row>
    <row r="26" spans="6:38">
      <c r="H26" t="s">
        <v>4</v>
      </c>
      <c r="I26" s="53">
        <v>1</v>
      </c>
      <c r="J26" s="54">
        <v>1</v>
      </c>
      <c r="K26" s="54">
        <v>1</v>
      </c>
      <c r="L26" s="54">
        <v>1</v>
      </c>
      <c r="M26" s="54">
        <v>1</v>
      </c>
      <c r="N26" s="54">
        <v>1</v>
      </c>
      <c r="O26" s="54">
        <v>0</v>
      </c>
      <c r="P26" s="54">
        <v>1</v>
      </c>
      <c r="Q26" s="54">
        <v>0</v>
      </c>
      <c r="R26" s="55">
        <v>0</v>
      </c>
      <c r="S26" s="3">
        <f t="shared" si="0"/>
        <v>0.7</v>
      </c>
      <c r="T26" s="43">
        <f t="shared" si="1"/>
        <v>0.84729786038720345</v>
      </c>
      <c r="AK26" s="3"/>
      <c r="AL26" s="3"/>
    </row>
    <row r="27" spans="6:38">
      <c r="H27" t="s">
        <v>6</v>
      </c>
      <c r="I27" s="53">
        <v>1</v>
      </c>
      <c r="J27" s="54">
        <v>1</v>
      </c>
      <c r="K27" s="54">
        <v>1</v>
      </c>
      <c r="L27" s="54">
        <v>1</v>
      </c>
      <c r="M27" s="54">
        <v>1</v>
      </c>
      <c r="N27" s="54">
        <v>1</v>
      </c>
      <c r="O27" s="54">
        <v>0</v>
      </c>
      <c r="P27" s="54">
        <v>1</v>
      </c>
      <c r="Q27" s="54">
        <v>0</v>
      </c>
      <c r="R27" s="55">
        <v>0</v>
      </c>
      <c r="S27" s="3">
        <f t="shared" si="0"/>
        <v>0.7</v>
      </c>
      <c r="T27" s="43">
        <f t="shared" si="1"/>
        <v>0.84729786038720345</v>
      </c>
      <c r="AK27" s="3"/>
      <c r="AL27" s="3"/>
    </row>
    <row r="28" spans="6:38">
      <c r="H28" t="s">
        <v>7</v>
      </c>
      <c r="I28" s="53">
        <v>1</v>
      </c>
      <c r="J28" s="54">
        <v>1</v>
      </c>
      <c r="K28" s="54">
        <v>1</v>
      </c>
      <c r="L28" s="54">
        <v>1</v>
      </c>
      <c r="M28" s="54">
        <v>1</v>
      </c>
      <c r="N28" s="54">
        <v>1</v>
      </c>
      <c r="O28" s="54">
        <v>0</v>
      </c>
      <c r="P28" s="54">
        <v>1</v>
      </c>
      <c r="Q28" s="54">
        <v>0</v>
      </c>
      <c r="R28" s="55">
        <v>0</v>
      </c>
      <c r="S28" s="3">
        <f t="shared" si="0"/>
        <v>0.7</v>
      </c>
      <c r="T28" s="43">
        <f t="shared" si="1"/>
        <v>0.84729786038720345</v>
      </c>
      <c r="AK28" s="3"/>
      <c r="AL28" s="3"/>
    </row>
    <row r="29" spans="6:38">
      <c r="H29" t="s">
        <v>8</v>
      </c>
      <c r="I29" s="53">
        <v>1</v>
      </c>
      <c r="J29" s="54">
        <v>1</v>
      </c>
      <c r="K29" s="54">
        <v>1</v>
      </c>
      <c r="L29" s="54">
        <v>1</v>
      </c>
      <c r="M29" s="54">
        <v>1</v>
      </c>
      <c r="N29" s="54">
        <v>0</v>
      </c>
      <c r="O29" s="54">
        <v>1</v>
      </c>
      <c r="P29" s="54">
        <v>0</v>
      </c>
      <c r="Q29" s="54">
        <v>0</v>
      </c>
      <c r="R29" s="55">
        <v>0</v>
      </c>
      <c r="S29" s="3">
        <f t="shared" si="0"/>
        <v>0.6</v>
      </c>
      <c r="T29" s="43">
        <f t="shared" si="1"/>
        <v>0.40546510810816422</v>
      </c>
      <c r="AK29" s="3"/>
      <c r="AL29" s="3"/>
    </row>
    <row r="30" spans="6:38">
      <c r="H30" t="s">
        <v>9</v>
      </c>
      <c r="I30" s="53">
        <v>1</v>
      </c>
      <c r="J30" s="54">
        <v>1</v>
      </c>
      <c r="K30" s="54">
        <v>1</v>
      </c>
      <c r="L30" s="54">
        <v>1</v>
      </c>
      <c r="M30" s="54">
        <v>0</v>
      </c>
      <c r="N30" s="54">
        <v>1</v>
      </c>
      <c r="O30" s="54">
        <v>0</v>
      </c>
      <c r="P30" s="54">
        <v>0</v>
      </c>
      <c r="Q30" s="54">
        <v>0</v>
      </c>
      <c r="R30" s="55">
        <v>0</v>
      </c>
      <c r="S30" s="3">
        <f t="shared" si="0"/>
        <v>0.5</v>
      </c>
      <c r="T30" s="43">
        <f t="shared" si="1"/>
        <v>0</v>
      </c>
      <c r="AK30" s="3"/>
      <c r="AL30" s="3"/>
    </row>
    <row r="31" spans="6:38">
      <c r="H31" t="s">
        <v>10</v>
      </c>
      <c r="I31" s="53">
        <v>1</v>
      </c>
      <c r="J31" s="54">
        <v>0</v>
      </c>
      <c r="K31" s="54">
        <v>1</v>
      </c>
      <c r="L31" s="54">
        <v>0</v>
      </c>
      <c r="M31" s="54">
        <v>1</v>
      </c>
      <c r="N31" s="54">
        <v>0</v>
      </c>
      <c r="O31" s="54">
        <v>0</v>
      </c>
      <c r="P31" s="54">
        <v>0</v>
      </c>
      <c r="Q31" s="54">
        <v>0</v>
      </c>
      <c r="R31" s="55">
        <v>0</v>
      </c>
      <c r="S31" s="3">
        <f t="shared" si="0"/>
        <v>0.3</v>
      </c>
      <c r="T31" s="43">
        <f t="shared" si="1"/>
        <v>-0.84729786038720356</v>
      </c>
      <c r="AK31" s="3"/>
      <c r="AL31" s="3"/>
    </row>
    <row r="32" spans="6:38" ht="13.5" thickBot="1">
      <c r="H32" t="s">
        <v>11</v>
      </c>
      <c r="I32" s="56">
        <v>0</v>
      </c>
      <c r="J32" s="57">
        <v>1</v>
      </c>
      <c r="K32" s="57">
        <v>0</v>
      </c>
      <c r="L32" s="57">
        <v>1</v>
      </c>
      <c r="M32" s="57">
        <v>0</v>
      </c>
      <c r="N32" s="57">
        <v>0</v>
      </c>
      <c r="O32" s="57">
        <v>0</v>
      </c>
      <c r="P32" s="57">
        <v>0</v>
      </c>
      <c r="Q32" s="57">
        <v>0</v>
      </c>
      <c r="R32" s="58">
        <v>0</v>
      </c>
      <c r="S32" s="3">
        <f t="shared" si="0"/>
        <v>0.2</v>
      </c>
      <c r="T32" s="44">
        <f t="shared" si="1"/>
        <v>-1.3862943611198906</v>
      </c>
      <c r="AK32" s="3"/>
      <c r="AL32" s="3"/>
    </row>
    <row r="33" spans="8:33">
      <c r="H33" t="s">
        <v>12</v>
      </c>
      <c r="I33" s="3">
        <f>AVERAGE(I24:I32)</f>
        <v>0.875</v>
      </c>
      <c r="J33" s="3">
        <f t="shared" ref="J33:R33" si="2">AVERAGE(J24:J32)</f>
        <v>0.88888888888888884</v>
      </c>
      <c r="K33" s="3">
        <f t="shared" si="2"/>
        <v>0.88888888888888884</v>
      </c>
      <c r="L33" s="3">
        <f t="shared" si="2"/>
        <v>0.88888888888888884</v>
      </c>
      <c r="M33" s="3">
        <f t="shared" si="2"/>
        <v>0.77777777777777779</v>
      </c>
      <c r="N33" s="3">
        <f t="shared" si="2"/>
        <v>0.66666666666666663</v>
      </c>
      <c r="O33" s="3">
        <f t="shared" si="2"/>
        <v>0.33333333333333331</v>
      </c>
      <c r="P33" s="3">
        <f t="shared" si="2"/>
        <v>0.44444444444444442</v>
      </c>
      <c r="Q33" s="3">
        <f t="shared" si="2"/>
        <v>0.1111111111111111</v>
      </c>
      <c r="R33" s="3">
        <f t="shared" si="2"/>
        <v>0.1111111111111111</v>
      </c>
      <c r="S33" s="3"/>
      <c r="T33" s="3">
        <f>AVERAGE(T24:T32)</f>
        <v>0.46438915228471189</v>
      </c>
    </row>
    <row r="34" spans="8:33" ht="13.5" thickBot="1">
      <c r="H34" t="s">
        <v>18</v>
      </c>
      <c r="I34" s="3">
        <f>LN((1-I33)/I33)</f>
        <v>-1.9459101490553135</v>
      </c>
      <c r="J34" s="3">
        <f t="shared" ref="J34:R34" si="3">LN((1-J33)/J33)</f>
        <v>-2.0794415416798353</v>
      </c>
      <c r="K34" s="3">
        <f t="shared" si="3"/>
        <v>-2.0794415416798353</v>
      </c>
      <c r="L34" s="3">
        <f t="shared" si="3"/>
        <v>-2.0794415416798353</v>
      </c>
      <c r="M34" s="3">
        <f t="shared" si="3"/>
        <v>-1.2527629684953681</v>
      </c>
      <c r="N34" s="3">
        <f t="shared" si="3"/>
        <v>-0.69314718055994506</v>
      </c>
      <c r="O34" s="3">
        <f t="shared" si="3"/>
        <v>0.69314718055994551</v>
      </c>
      <c r="P34" s="3">
        <f t="shared" si="3"/>
        <v>0.22314355131420993</v>
      </c>
      <c r="Q34" s="3">
        <f t="shared" si="3"/>
        <v>2.0794415416798357</v>
      </c>
      <c r="R34" s="3">
        <f t="shared" si="3"/>
        <v>2.0794415416798357</v>
      </c>
      <c r="S34" s="3">
        <f>AVERAGE(I34:R34)</f>
        <v>-0.5054971107916304</v>
      </c>
      <c r="T34" s="3"/>
    </row>
    <row r="35" spans="8:33" ht="13.5" thickBot="1">
      <c r="H35" t="s">
        <v>19</v>
      </c>
      <c r="I35" s="45">
        <f>I34-$S$34</f>
        <v>-1.4404130382636831</v>
      </c>
      <c r="J35" s="46">
        <f t="shared" ref="J35:R35" si="4">J34-$S$34</f>
        <v>-1.5739444308882049</v>
      </c>
      <c r="K35" s="46">
        <f t="shared" si="4"/>
        <v>-1.5739444308882049</v>
      </c>
      <c r="L35" s="46">
        <f t="shared" si="4"/>
        <v>-1.5739444308882049</v>
      </c>
      <c r="M35" s="46">
        <f t="shared" si="4"/>
        <v>-0.74726585770373766</v>
      </c>
      <c r="N35" s="46">
        <f t="shared" si="4"/>
        <v>-0.18765006976831466</v>
      </c>
      <c r="O35" s="46">
        <f t="shared" si="4"/>
        <v>1.198644291351576</v>
      </c>
      <c r="P35" s="46">
        <f t="shared" si="4"/>
        <v>0.72864066210584033</v>
      </c>
      <c r="Q35" s="46">
        <f t="shared" si="4"/>
        <v>2.5849386524714664</v>
      </c>
      <c r="R35" s="47">
        <f t="shared" si="4"/>
        <v>2.5849386524714664</v>
      </c>
      <c r="S35" s="3">
        <f>AVERAGE(I35:R35)</f>
        <v>0</v>
      </c>
    </row>
    <row r="37" spans="8:33" s="1" customFormat="1" ht="13.5" thickBot="1"/>
    <row r="38" spans="8:33">
      <c r="X38" s="3"/>
      <c r="Y38" s="3"/>
      <c r="Z38" s="3"/>
      <c r="AA38" s="3"/>
      <c r="AB38" s="3"/>
      <c r="AC38" s="3"/>
      <c r="AD38" s="3"/>
      <c r="AE38" s="3"/>
      <c r="AF38" s="3"/>
      <c r="AG38" s="3"/>
    </row>
    <row r="39" spans="8:33">
      <c r="H39" s="5" t="s">
        <v>16</v>
      </c>
      <c r="V39" s="5" t="s">
        <v>20</v>
      </c>
    </row>
    <row r="40" spans="8:33" ht="13.5" thickBot="1">
      <c r="I40">
        <v>1</v>
      </c>
      <c r="J40">
        <v>2</v>
      </c>
      <c r="K40">
        <v>3</v>
      </c>
      <c r="L40">
        <v>4</v>
      </c>
      <c r="M40">
        <v>5</v>
      </c>
      <c r="N40">
        <v>6</v>
      </c>
      <c r="O40">
        <v>7</v>
      </c>
      <c r="P40">
        <v>8</v>
      </c>
      <c r="Q40">
        <v>9</v>
      </c>
      <c r="R40">
        <v>10</v>
      </c>
      <c r="W40">
        <v>1</v>
      </c>
      <c r="X40">
        <v>2</v>
      </c>
      <c r="Y40">
        <v>3</v>
      </c>
      <c r="Z40">
        <v>4</v>
      </c>
      <c r="AA40">
        <v>5</v>
      </c>
      <c r="AB40">
        <v>6</v>
      </c>
      <c r="AC40">
        <v>7</v>
      </c>
      <c r="AD40">
        <v>8</v>
      </c>
      <c r="AE40">
        <v>9</v>
      </c>
      <c r="AF40">
        <v>10</v>
      </c>
      <c r="AG40" t="s">
        <v>22</v>
      </c>
    </row>
    <row r="41" spans="8:33">
      <c r="H41" t="s">
        <v>2</v>
      </c>
      <c r="I41" s="7">
        <f>EXP($T24-I$35)/(1+EXP($T24-I$35))</f>
        <v>0.97124744337347757</v>
      </c>
      <c r="J41" s="8">
        <f t="shared" ref="J41:R41" si="5">EXP($T24-J$35)/(1+EXP($T24-J$35))</f>
        <v>0.97475076544600658</v>
      </c>
      <c r="K41" s="8">
        <f t="shared" si="5"/>
        <v>0.97475076544600658</v>
      </c>
      <c r="L41" s="8">
        <f t="shared" si="5"/>
        <v>0.97475076544600658</v>
      </c>
      <c r="M41" s="8">
        <f t="shared" si="5"/>
        <v>0.94410209444182069</v>
      </c>
      <c r="N41" s="8">
        <f t="shared" si="5"/>
        <v>0.9061146606475039</v>
      </c>
      <c r="O41" s="8">
        <f t="shared" si="5"/>
        <v>0.70698740370355762</v>
      </c>
      <c r="P41" s="8">
        <f t="shared" si="5"/>
        <v>0.79426053136522656</v>
      </c>
      <c r="Q41" s="8">
        <f t="shared" si="5"/>
        <v>0.37624969965156907</v>
      </c>
      <c r="R41" s="9">
        <f t="shared" si="5"/>
        <v>0.37624969965156907</v>
      </c>
      <c r="S41" s="3"/>
      <c r="T41" s="3"/>
      <c r="V41" t="s">
        <v>2</v>
      </c>
      <c r="W41" s="25">
        <f t="shared" ref="W41:W49" si="6">I41*(1-I41)</f>
        <v>2.7925847113961049E-2</v>
      </c>
      <c r="X41" s="26">
        <f t="shared" ref="X41:X49" si="7">J41*(1-J41)</f>
        <v>2.461171070843084E-2</v>
      </c>
      <c r="Y41" s="26">
        <f t="shared" ref="Y41:Y49" si="8">K41*(1-K41)</f>
        <v>2.461171070843084E-2</v>
      </c>
      <c r="Z41" s="26">
        <f t="shared" ref="Z41:Z49" si="9">L41*(1-L41)</f>
        <v>2.461171070843084E-2</v>
      </c>
      <c r="AA41" s="26">
        <f t="shared" ref="AA41:AA49" si="10">M41*(1-M41)</f>
        <v>5.277332971238817E-2</v>
      </c>
      <c r="AB41" s="26">
        <f t="shared" ref="AB41:AB49" si="11">N41*(1-N41)</f>
        <v>8.5070882407162748E-2</v>
      </c>
      <c r="AC41" s="26">
        <f t="shared" ref="AC41:AC49" si="12">O41*(1-O41)</f>
        <v>0.20715621470806048</v>
      </c>
      <c r="AD41" s="26">
        <f t="shared" ref="AD41:AD49" si="13">P41*(1-P41)</f>
        <v>0.1634107396806545</v>
      </c>
      <c r="AE41" s="26">
        <f t="shared" ref="AE41:AE49" si="14">Q41*(1-Q41)</f>
        <v>0.23468586316367313</v>
      </c>
      <c r="AF41" s="27">
        <f t="shared" ref="AF41:AF49" si="15">R41*(1-R41)</f>
        <v>0.23468586316367313</v>
      </c>
      <c r="AG41" s="3">
        <f>-1*SUM(W41:AF41)</f>
        <v>-1.0795438720748658</v>
      </c>
    </row>
    <row r="42" spans="8:33">
      <c r="H42" t="s">
        <v>3</v>
      </c>
      <c r="I42" s="10">
        <f t="shared" ref="I42:R42" si="16">EXP($T25-I$35)/(1+EXP($T25-I$35))</f>
        <v>0.9441020944418208</v>
      </c>
      <c r="J42" s="11">
        <f t="shared" si="16"/>
        <v>0.95074517745925979</v>
      </c>
      <c r="K42" s="11">
        <f t="shared" si="16"/>
        <v>0.95074517745925979</v>
      </c>
      <c r="L42" s="11">
        <f t="shared" si="16"/>
        <v>0.95074517745925979</v>
      </c>
      <c r="M42" s="11">
        <f t="shared" si="16"/>
        <v>0.8941225183534578</v>
      </c>
      <c r="N42" s="11">
        <f t="shared" si="16"/>
        <v>0.82834519126461703</v>
      </c>
      <c r="O42" s="11">
        <f t="shared" si="16"/>
        <v>0.54677534134514383</v>
      </c>
      <c r="P42" s="11">
        <f t="shared" si="16"/>
        <v>0.65873312770008829</v>
      </c>
      <c r="Q42" s="11">
        <f t="shared" si="16"/>
        <v>0.23171647732464293</v>
      </c>
      <c r="R42" s="12">
        <f t="shared" si="16"/>
        <v>0.23171647732464293</v>
      </c>
      <c r="S42" s="3"/>
      <c r="T42" s="3"/>
      <c r="V42" t="s">
        <v>3</v>
      </c>
      <c r="W42" s="28">
        <f t="shared" si="6"/>
        <v>5.2773329712388073E-2</v>
      </c>
      <c r="X42" s="29">
        <f t="shared" si="7"/>
        <v>4.6828784997220395E-2</v>
      </c>
      <c r="Y42" s="29">
        <f t="shared" si="8"/>
        <v>4.6828784997220395E-2</v>
      </c>
      <c r="Z42" s="29">
        <f t="shared" si="9"/>
        <v>4.6828784997220395E-2</v>
      </c>
      <c r="AA42" s="29">
        <f t="shared" si="10"/>
        <v>9.4667440526728319E-2</v>
      </c>
      <c r="AB42" s="29">
        <f t="shared" si="11"/>
        <v>0.14218943537340206</v>
      </c>
      <c r="AC42" s="29">
        <f t="shared" si="12"/>
        <v>0.24781206744204529</v>
      </c>
      <c r="AD42" s="29">
        <f t="shared" si="13"/>
        <v>0.22480379417054747</v>
      </c>
      <c r="AE42" s="29">
        <f t="shared" si="14"/>
        <v>0.17802395146090116</v>
      </c>
      <c r="AF42" s="30">
        <f t="shared" si="15"/>
        <v>0.17802395146090116</v>
      </c>
      <c r="AG42" s="3">
        <f t="shared" ref="AG42:AG49" si="17">-1*SUM(W42:AF42)</f>
        <v>-1.2587803251385747</v>
      </c>
    </row>
    <row r="43" spans="8:33">
      <c r="H43" t="s">
        <v>4</v>
      </c>
      <c r="I43" s="10">
        <f t="shared" ref="I43:R43" si="18">EXP($T26-I$35)/(1+EXP($T26-I$35))</f>
        <v>0.90785413398325054</v>
      </c>
      <c r="J43" s="11">
        <f t="shared" si="18"/>
        <v>0.91843285786654438</v>
      </c>
      <c r="K43" s="11">
        <f t="shared" si="18"/>
        <v>0.91843285786654438</v>
      </c>
      <c r="L43" s="11">
        <f t="shared" si="18"/>
        <v>0.91843285786654438</v>
      </c>
      <c r="M43" s="11">
        <f t="shared" si="18"/>
        <v>0.831257217769231</v>
      </c>
      <c r="N43" s="11">
        <f t="shared" si="18"/>
        <v>0.737874030178161</v>
      </c>
      <c r="O43" s="11">
        <f t="shared" si="18"/>
        <v>0.41305595320473493</v>
      </c>
      <c r="P43" s="11">
        <f t="shared" si="18"/>
        <v>0.52962954355297776</v>
      </c>
      <c r="Q43" s="11">
        <f t="shared" si="18"/>
        <v>0.14961284576577524</v>
      </c>
      <c r="R43" s="12">
        <f t="shared" si="18"/>
        <v>0.14961284576577524</v>
      </c>
      <c r="S43" s="3"/>
      <c r="T43" s="3"/>
      <c r="V43" t="s">
        <v>4</v>
      </c>
      <c r="W43" s="28">
        <f t="shared" si="6"/>
        <v>8.3655005392772708E-2</v>
      </c>
      <c r="X43" s="29">
        <f t="shared" si="7"/>
        <v>7.4913943457636273E-2</v>
      </c>
      <c r="Y43" s="29">
        <f t="shared" si="8"/>
        <v>7.4913943457636273E-2</v>
      </c>
      <c r="Z43" s="29">
        <f t="shared" si="9"/>
        <v>7.4913943457636273E-2</v>
      </c>
      <c r="AA43" s="29">
        <f t="shared" si="10"/>
        <v>0.14026865567578828</v>
      </c>
      <c r="AB43" s="29">
        <f t="shared" si="11"/>
        <v>0.19341594576679935</v>
      </c>
      <c r="AC43" s="29">
        <f t="shared" si="12"/>
        <v>0.24244073272686278</v>
      </c>
      <c r="AD43" s="29">
        <f t="shared" si="13"/>
        <v>0.24912209014884221</v>
      </c>
      <c r="AE43" s="29">
        <f t="shared" si="14"/>
        <v>0.12722884214764157</v>
      </c>
      <c r="AF43" s="30">
        <f t="shared" si="15"/>
        <v>0.12722884214764157</v>
      </c>
      <c r="AG43" s="3">
        <f t="shared" si="17"/>
        <v>-1.3881019443792573</v>
      </c>
    </row>
    <row r="44" spans="8:33">
      <c r="H44" t="s">
        <v>6</v>
      </c>
      <c r="I44" s="10">
        <f t="shared" ref="I44:R44" si="19">EXP($T27-I$35)/(1+EXP($T27-I$35))</f>
        <v>0.90785413398325054</v>
      </c>
      <c r="J44" s="11">
        <f t="shared" si="19"/>
        <v>0.91843285786654438</v>
      </c>
      <c r="K44" s="11">
        <f t="shared" si="19"/>
        <v>0.91843285786654438</v>
      </c>
      <c r="L44" s="11">
        <f t="shared" si="19"/>
        <v>0.91843285786654438</v>
      </c>
      <c r="M44" s="11">
        <f t="shared" si="19"/>
        <v>0.831257217769231</v>
      </c>
      <c r="N44" s="11">
        <f t="shared" si="19"/>
        <v>0.737874030178161</v>
      </c>
      <c r="O44" s="11">
        <f t="shared" si="19"/>
        <v>0.41305595320473493</v>
      </c>
      <c r="P44" s="11">
        <f t="shared" si="19"/>
        <v>0.52962954355297776</v>
      </c>
      <c r="Q44" s="11">
        <f t="shared" si="19"/>
        <v>0.14961284576577524</v>
      </c>
      <c r="R44" s="12">
        <f t="shared" si="19"/>
        <v>0.14961284576577524</v>
      </c>
      <c r="S44" s="3"/>
      <c r="T44" s="3"/>
      <c r="V44" t="s">
        <v>6</v>
      </c>
      <c r="W44" s="28">
        <f t="shared" si="6"/>
        <v>8.3655005392772708E-2</v>
      </c>
      <c r="X44" s="29">
        <f t="shared" si="7"/>
        <v>7.4913943457636273E-2</v>
      </c>
      <c r="Y44" s="29">
        <f t="shared" si="8"/>
        <v>7.4913943457636273E-2</v>
      </c>
      <c r="Z44" s="29">
        <f t="shared" si="9"/>
        <v>7.4913943457636273E-2</v>
      </c>
      <c r="AA44" s="29">
        <f t="shared" si="10"/>
        <v>0.14026865567578828</v>
      </c>
      <c r="AB44" s="29">
        <f t="shared" si="11"/>
        <v>0.19341594576679935</v>
      </c>
      <c r="AC44" s="29">
        <f t="shared" si="12"/>
        <v>0.24244073272686278</v>
      </c>
      <c r="AD44" s="29">
        <f t="shared" si="13"/>
        <v>0.24912209014884221</v>
      </c>
      <c r="AE44" s="29">
        <f t="shared" si="14"/>
        <v>0.12722884214764157</v>
      </c>
      <c r="AF44" s="30">
        <f t="shared" si="15"/>
        <v>0.12722884214764157</v>
      </c>
      <c r="AG44" s="3">
        <f t="shared" si="17"/>
        <v>-1.3881019443792573</v>
      </c>
    </row>
    <row r="45" spans="8:33">
      <c r="H45" t="s">
        <v>7</v>
      </c>
      <c r="I45" s="10">
        <f t="shared" ref="I45:R45" si="20">EXP($T28-I$35)/(1+EXP($T28-I$35))</f>
        <v>0.90785413398325054</v>
      </c>
      <c r="J45" s="11">
        <f t="shared" si="20"/>
        <v>0.91843285786654438</v>
      </c>
      <c r="K45" s="11">
        <f t="shared" si="20"/>
        <v>0.91843285786654438</v>
      </c>
      <c r="L45" s="11">
        <f t="shared" si="20"/>
        <v>0.91843285786654438</v>
      </c>
      <c r="M45" s="11">
        <f t="shared" si="20"/>
        <v>0.831257217769231</v>
      </c>
      <c r="N45" s="11">
        <f t="shared" si="20"/>
        <v>0.737874030178161</v>
      </c>
      <c r="O45" s="11">
        <f t="shared" si="20"/>
        <v>0.41305595320473493</v>
      </c>
      <c r="P45" s="11">
        <f t="shared" si="20"/>
        <v>0.52962954355297776</v>
      </c>
      <c r="Q45" s="11">
        <f t="shared" si="20"/>
        <v>0.14961284576577524</v>
      </c>
      <c r="R45" s="12">
        <f t="shared" si="20"/>
        <v>0.14961284576577524</v>
      </c>
      <c r="S45" s="3"/>
      <c r="T45" s="3"/>
      <c r="V45" t="s">
        <v>7</v>
      </c>
      <c r="W45" s="28">
        <f t="shared" si="6"/>
        <v>8.3655005392772708E-2</v>
      </c>
      <c r="X45" s="29">
        <f t="shared" si="7"/>
        <v>7.4913943457636273E-2</v>
      </c>
      <c r="Y45" s="29">
        <f t="shared" si="8"/>
        <v>7.4913943457636273E-2</v>
      </c>
      <c r="Z45" s="29">
        <f t="shared" si="9"/>
        <v>7.4913943457636273E-2</v>
      </c>
      <c r="AA45" s="29">
        <f t="shared" si="10"/>
        <v>0.14026865567578828</v>
      </c>
      <c r="AB45" s="29">
        <f t="shared" si="11"/>
        <v>0.19341594576679935</v>
      </c>
      <c r="AC45" s="29">
        <f t="shared" si="12"/>
        <v>0.24244073272686278</v>
      </c>
      <c r="AD45" s="29">
        <f t="shared" si="13"/>
        <v>0.24912209014884221</v>
      </c>
      <c r="AE45" s="29">
        <f t="shared" si="14"/>
        <v>0.12722884214764157</v>
      </c>
      <c r="AF45" s="30">
        <f t="shared" si="15"/>
        <v>0.12722884214764157</v>
      </c>
      <c r="AG45" s="3">
        <f t="shared" si="17"/>
        <v>-1.3881019443792573</v>
      </c>
    </row>
    <row r="46" spans="8:33">
      <c r="H46" t="s">
        <v>8</v>
      </c>
      <c r="I46" s="10">
        <f t="shared" ref="I46:R46" si="21">EXP($T29-I$35)/(1+EXP($T29-I$35))</f>
        <v>0.86364242340890718</v>
      </c>
      <c r="J46" s="11">
        <f>EXP($T29-J$35)/(1+EXP($T29-J$35))</f>
        <v>0.87861820454904771</v>
      </c>
      <c r="K46" s="11">
        <f t="shared" si="21"/>
        <v>0.87861820454904771</v>
      </c>
      <c r="L46" s="11">
        <f t="shared" si="21"/>
        <v>0.87861820454904771</v>
      </c>
      <c r="M46" s="11">
        <f t="shared" si="21"/>
        <v>0.76000938542576424</v>
      </c>
      <c r="N46" s="11">
        <f t="shared" si="21"/>
        <v>0.64407959249717395</v>
      </c>
      <c r="O46" s="11">
        <f t="shared" si="21"/>
        <v>0.31148644509147771</v>
      </c>
      <c r="P46" s="11">
        <f t="shared" si="21"/>
        <v>0.41990203655453762</v>
      </c>
      <c r="Q46" s="11">
        <f t="shared" si="21"/>
        <v>0.10160897510696132</v>
      </c>
      <c r="R46" s="12">
        <f t="shared" si="21"/>
        <v>0.10160897510696132</v>
      </c>
      <c r="S46" s="3"/>
      <c r="T46" s="3"/>
      <c r="V46" t="s">
        <v>8</v>
      </c>
      <c r="W46" s="28">
        <f t="shared" si="6"/>
        <v>0.11776418789729708</v>
      </c>
      <c r="X46" s="29">
        <f t="shared" si="7"/>
        <v>0.10664825518405546</v>
      </c>
      <c r="Y46" s="29">
        <f t="shared" si="8"/>
        <v>0.10664825518405546</v>
      </c>
      <c r="Z46" s="29">
        <f t="shared" si="9"/>
        <v>0.10664825518405546</v>
      </c>
      <c r="AA46" s="29">
        <f t="shared" si="10"/>
        <v>0.18239511949051637</v>
      </c>
      <c r="AB46" s="29">
        <f t="shared" si="11"/>
        <v>0.22924107102584829</v>
      </c>
      <c r="AC46" s="29">
        <f t="shared" si="12"/>
        <v>0.21446263961575154</v>
      </c>
      <c r="AD46" s="29">
        <f t="shared" si="13"/>
        <v>0.24358431625188937</v>
      </c>
      <c r="AE46" s="29">
        <f t="shared" si="14"/>
        <v>9.1284591284674241E-2</v>
      </c>
      <c r="AF46" s="30">
        <f t="shared" si="15"/>
        <v>9.1284591284674241E-2</v>
      </c>
      <c r="AG46" s="3">
        <f t="shared" si="17"/>
        <v>-1.4899612824028177</v>
      </c>
    </row>
    <row r="47" spans="8:33">
      <c r="H47" t="s">
        <v>9</v>
      </c>
      <c r="I47" s="10">
        <f t="shared" ref="I47:R47" si="22">EXP($T30-I$35)/(1+EXP($T30-I$35))</f>
        <v>0.80851860463077496</v>
      </c>
      <c r="J47" s="11">
        <f t="shared" si="22"/>
        <v>0.82834519126461692</v>
      </c>
      <c r="K47" s="11">
        <f t="shared" si="22"/>
        <v>0.82834519126461692</v>
      </c>
      <c r="L47" s="11">
        <f t="shared" si="22"/>
        <v>0.82834519126461692</v>
      </c>
      <c r="M47" s="11">
        <f t="shared" si="22"/>
        <v>0.67858265162438847</v>
      </c>
      <c r="N47" s="11">
        <f t="shared" si="22"/>
        <v>0.54677534134514383</v>
      </c>
      <c r="O47" s="11">
        <f t="shared" si="22"/>
        <v>0.23171647732464284</v>
      </c>
      <c r="P47" s="11">
        <f t="shared" si="22"/>
        <v>0.32549309561393597</v>
      </c>
      <c r="Q47" s="11">
        <f t="shared" si="22"/>
        <v>7.0114055856704896E-2</v>
      </c>
      <c r="R47" s="12">
        <f t="shared" si="22"/>
        <v>7.0114055856704896E-2</v>
      </c>
      <c r="S47" s="3"/>
      <c r="T47" s="3"/>
      <c r="V47" t="s">
        <v>9</v>
      </c>
      <c r="W47" s="28">
        <f t="shared" si="6"/>
        <v>0.15481627059667957</v>
      </c>
      <c r="X47" s="29">
        <f t="shared" si="7"/>
        <v>0.14218943537340215</v>
      </c>
      <c r="Y47" s="29">
        <f t="shared" si="8"/>
        <v>0.14218943537340215</v>
      </c>
      <c r="Z47" s="29">
        <f t="shared" si="9"/>
        <v>0.14218943537340215</v>
      </c>
      <c r="AA47" s="29">
        <f t="shared" si="10"/>
        <v>0.21810823653880229</v>
      </c>
      <c r="AB47" s="29">
        <f t="shared" si="11"/>
        <v>0.24781206744204529</v>
      </c>
      <c r="AC47" s="29">
        <f t="shared" si="12"/>
        <v>0.17802395146090114</v>
      </c>
      <c r="AD47" s="29">
        <f t="shared" si="13"/>
        <v>0.21954734032159312</v>
      </c>
      <c r="AE47" s="29">
        <f t="shared" si="14"/>
        <v>6.5198075028027755E-2</v>
      </c>
      <c r="AF47" s="30">
        <f t="shared" si="15"/>
        <v>6.5198075028027755E-2</v>
      </c>
      <c r="AG47" s="3">
        <f t="shared" si="17"/>
        <v>-1.575272322536283</v>
      </c>
    </row>
    <row r="48" spans="8:33">
      <c r="H48" t="s">
        <v>10</v>
      </c>
      <c r="I48" s="10">
        <f t="shared" ref="I48:R48" si="23">EXP($T31-I$35)/(1+EXP($T31-I$35))</f>
        <v>0.64407959249717406</v>
      </c>
      <c r="J48" s="11">
        <f t="shared" si="23"/>
        <v>0.67406895462402217</v>
      </c>
      <c r="K48" s="11">
        <f t="shared" si="23"/>
        <v>0.67406895462402217</v>
      </c>
      <c r="L48" s="11">
        <f t="shared" si="23"/>
        <v>0.67406895462402217</v>
      </c>
      <c r="M48" s="11">
        <f t="shared" si="23"/>
        <v>0.47501283182496223</v>
      </c>
      <c r="N48" s="11">
        <f t="shared" si="23"/>
        <v>0.34081873493791931</v>
      </c>
      <c r="O48" s="11">
        <f t="shared" si="23"/>
        <v>0.11446304685389234</v>
      </c>
      <c r="P48" s="11">
        <f t="shared" si="23"/>
        <v>0.17137145559548067</v>
      </c>
      <c r="Q48" s="11">
        <f t="shared" si="23"/>
        <v>3.1303042968995227E-2</v>
      </c>
      <c r="R48" s="12">
        <f t="shared" si="23"/>
        <v>3.1303042968995227E-2</v>
      </c>
      <c r="S48" s="3"/>
      <c r="T48" s="3"/>
      <c r="V48" t="s">
        <v>10</v>
      </c>
      <c r="W48" s="28">
        <f t="shared" si="6"/>
        <v>0.22924107102584826</v>
      </c>
      <c r="X48" s="29">
        <f t="shared" si="7"/>
        <v>0.2196999990361001</v>
      </c>
      <c r="Y48" s="29">
        <f t="shared" si="8"/>
        <v>0.2196999990361001</v>
      </c>
      <c r="Z48" s="29">
        <f t="shared" si="9"/>
        <v>0.2196999990361001</v>
      </c>
      <c r="AA48" s="29">
        <f t="shared" si="10"/>
        <v>0.24937564142659238</v>
      </c>
      <c r="AB48" s="29">
        <f t="shared" si="11"/>
        <v>0.22466132485323562</v>
      </c>
      <c r="AC48" s="29">
        <f t="shared" si="12"/>
        <v>0.10136125775881599</v>
      </c>
      <c r="AD48" s="29">
        <f t="shared" si="13"/>
        <v>0.14200327980256688</v>
      </c>
      <c r="AE48" s="29">
        <f t="shared" si="14"/>
        <v>3.0323162469876465E-2</v>
      </c>
      <c r="AF48" s="30">
        <f t="shared" si="15"/>
        <v>3.0323162469876465E-2</v>
      </c>
      <c r="AG48" s="3">
        <f t="shared" si="17"/>
        <v>-1.6663888969151124</v>
      </c>
    </row>
    <row r="49" spans="8:33" ht="13.5" thickBot="1">
      <c r="H49" t="s">
        <v>11</v>
      </c>
      <c r="I49" s="13">
        <f t="shared" ref="I49:R49" si="24">EXP($T32-I$35)/(1+EXP($T32-I$35))</f>
        <v>0.51352636807633456</v>
      </c>
      <c r="J49" s="14">
        <f t="shared" si="24"/>
        <v>0.54677534134514372</v>
      </c>
      <c r="K49" s="14">
        <f t="shared" si="24"/>
        <v>0.54677534134514372</v>
      </c>
      <c r="L49" s="14">
        <f t="shared" si="24"/>
        <v>0.54677534134514372</v>
      </c>
      <c r="M49" s="14">
        <f t="shared" si="24"/>
        <v>0.345466180528055</v>
      </c>
      <c r="N49" s="14">
        <f t="shared" si="24"/>
        <v>0.23171647732464284</v>
      </c>
      <c r="O49" s="14">
        <f t="shared" si="24"/>
        <v>7.0114055856704896E-2</v>
      </c>
      <c r="P49" s="14">
        <f t="shared" si="24"/>
        <v>0.10765366818801947</v>
      </c>
      <c r="Q49" s="14">
        <f t="shared" si="24"/>
        <v>1.8501421225078932E-2</v>
      </c>
      <c r="R49" s="15">
        <f t="shared" si="24"/>
        <v>1.8501421225078932E-2</v>
      </c>
      <c r="S49" s="3"/>
      <c r="T49" s="3"/>
      <c r="V49" t="s">
        <v>11</v>
      </c>
      <c r="W49" s="31">
        <f t="shared" si="6"/>
        <v>0.24981703736666352</v>
      </c>
      <c r="X49" s="32">
        <f t="shared" si="7"/>
        <v>0.24781206744204529</v>
      </c>
      <c r="Y49" s="32">
        <f t="shared" si="8"/>
        <v>0.24781206744204529</v>
      </c>
      <c r="Z49" s="32">
        <f t="shared" si="9"/>
        <v>0.24781206744204529</v>
      </c>
      <c r="AA49" s="32">
        <f t="shared" si="10"/>
        <v>0.22611929863941232</v>
      </c>
      <c r="AB49" s="32">
        <f t="shared" si="11"/>
        <v>0.17802395146090114</v>
      </c>
      <c r="AC49" s="32">
        <f t="shared" si="12"/>
        <v>6.5198075028027755E-2</v>
      </c>
      <c r="AD49" s="32">
        <f t="shared" si="13"/>
        <v>9.6064355913683272E-2</v>
      </c>
      <c r="AE49" s="32">
        <f t="shared" si="14"/>
        <v>1.815911863773113E-2</v>
      </c>
      <c r="AF49" s="33">
        <f t="shared" si="15"/>
        <v>1.815911863773113E-2</v>
      </c>
      <c r="AG49" s="3">
        <f t="shared" si="17"/>
        <v>-1.5949771580102865</v>
      </c>
    </row>
    <row r="50" spans="8:33">
      <c r="I50" s="3"/>
      <c r="J50" s="3"/>
      <c r="K50" s="3"/>
      <c r="L50" s="3"/>
      <c r="M50" s="3"/>
      <c r="N50" s="3"/>
      <c r="O50" s="3"/>
      <c r="P50" s="3"/>
      <c r="Q50" s="3"/>
      <c r="R50" s="3"/>
      <c r="S50" s="3"/>
      <c r="T50" s="3"/>
      <c r="V50" t="s">
        <v>22</v>
      </c>
      <c r="W50" s="3">
        <f>-1*SUM(W41:W49)</f>
        <v>-1.0833027598911558</v>
      </c>
      <c r="X50" s="3">
        <f t="shared" ref="X50:AF50" si="25">-1*SUM(X41:X49)</f>
        <v>-1.0125320831141629</v>
      </c>
      <c r="Y50" s="3">
        <f t="shared" si="25"/>
        <v>-1.0125320831141629</v>
      </c>
      <c r="Z50" s="3">
        <f t="shared" si="25"/>
        <v>-1.0125320831141629</v>
      </c>
      <c r="AA50" s="3">
        <f t="shared" si="25"/>
        <v>-1.4442450333618047</v>
      </c>
      <c r="AB50" s="3">
        <f t="shared" si="25"/>
        <v>-1.6872465698629933</v>
      </c>
      <c r="AC50" s="3">
        <f t="shared" si="25"/>
        <v>-1.7413364041941903</v>
      </c>
      <c r="AD50" s="3">
        <f t="shared" si="25"/>
        <v>-1.8367800965874614</v>
      </c>
      <c r="AE50" s="3">
        <f t="shared" si="25"/>
        <v>-0.99936128848780859</v>
      </c>
      <c r="AF50" s="3">
        <f t="shared" si="25"/>
        <v>-0.99936128848780859</v>
      </c>
      <c r="AG50" s="3"/>
    </row>
    <row r="51" spans="8:33">
      <c r="I51" s="3"/>
      <c r="J51" s="3"/>
      <c r="K51" s="3"/>
      <c r="L51" s="3"/>
      <c r="M51" s="3"/>
      <c r="N51" s="3"/>
      <c r="O51" s="3"/>
      <c r="P51" s="3"/>
      <c r="Q51" s="3"/>
      <c r="R51" s="3"/>
      <c r="S51" s="3"/>
      <c r="T51" s="3"/>
    </row>
    <row r="52" spans="8:33">
      <c r="I52" s="3"/>
      <c r="J52" s="3"/>
      <c r="K52" s="3"/>
      <c r="L52" s="3"/>
      <c r="M52" s="3"/>
      <c r="N52" s="3"/>
      <c r="O52" s="3"/>
      <c r="P52" s="3"/>
      <c r="Q52" s="3"/>
      <c r="R52" s="3"/>
    </row>
    <row r="53" spans="8:33">
      <c r="H53" s="5" t="s">
        <v>21</v>
      </c>
    </row>
    <row r="54" spans="8:33" ht="13.5" thickBot="1">
      <c r="I54">
        <v>1</v>
      </c>
      <c r="J54">
        <v>2</v>
      </c>
      <c r="K54">
        <v>3</v>
      </c>
      <c r="L54">
        <v>4</v>
      </c>
      <c r="M54">
        <v>5</v>
      </c>
      <c r="N54">
        <v>6</v>
      </c>
      <c r="O54">
        <v>7</v>
      </c>
      <c r="P54">
        <v>8</v>
      </c>
      <c r="Q54">
        <v>9</v>
      </c>
      <c r="R54">
        <v>10</v>
      </c>
      <c r="S54" t="s">
        <v>23</v>
      </c>
      <c r="T54" t="s">
        <v>25</v>
      </c>
    </row>
    <row r="55" spans="8:33">
      <c r="H55" t="s">
        <v>2</v>
      </c>
      <c r="I55" s="16" t="str">
        <f t="shared" ref="I55:R55" si="26">IF(ISERROR(I24-I41),".",I24-I41)</f>
        <v>.</v>
      </c>
      <c r="J55" s="17">
        <f t="shared" si="26"/>
        <v>2.5249234553993416E-2</v>
      </c>
      <c r="K55" s="17">
        <f t="shared" si="26"/>
        <v>2.5249234553993416E-2</v>
      </c>
      <c r="L55" s="17">
        <f t="shared" si="26"/>
        <v>2.5249234553993416E-2</v>
      </c>
      <c r="M55" s="17">
        <f t="shared" si="26"/>
        <v>5.5897905558179306E-2</v>
      </c>
      <c r="N55" s="17">
        <f t="shared" si="26"/>
        <v>9.38853393524961E-2</v>
      </c>
      <c r="O55" s="17">
        <f t="shared" si="26"/>
        <v>0.29301259629644238</v>
      </c>
      <c r="P55" s="17">
        <f t="shared" si="26"/>
        <v>0.20573946863477344</v>
      </c>
      <c r="Q55" s="17">
        <f t="shared" si="26"/>
        <v>-0.37624969965156907</v>
      </c>
      <c r="R55" s="18">
        <f t="shared" si="26"/>
        <v>0.62375030034843093</v>
      </c>
      <c r="S55" s="3">
        <f>SUM(I55:R55)</f>
        <v>0.97178361420073334</v>
      </c>
      <c r="T55" s="42">
        <f t="shared" ref="T55:T63" si="27">T24-S55/AG41</f>
        <v>2.9796213670101213</v>
      </c>
    </row>
    <row r="56" spans="8:33">
      <c r="H56" t="s">
        <v>3</v>
      </c>
      <c r="I56" s="19">
        <f t="shared" ref="I56:R56" si="28">IF(ISERROR(I25-I42),".",I25-I42)</f>
        <v>5.5897905558179195E-2</v>
      </c>
      <c r="J56" s="20">
        <f t="shared" si="28"/>
        <v>4.9254822540740206E-2</v>
      </c>
      <c r="K56" s="20">
        <f t="shared" si="28"/>
        <v>4.9254822540740206E-2</v>
      </c>
      <c r="L56" s="20">
        <f t="shared" si="28"/>
        <v>4.9254822540740206E-2</v>
      </c>
      <c r="M56" s="20">
        <f t="shared" si="28"/>
        <v>0.1058774816465422</v>
      </c>
      <c r="N56" s="20">
        <f t="shared" si="28"/>
        <v>0.17165480873538297</v>
      </c>
      <c r="O56" s="20">
        <f t="shared" si="28"/>
        <v>0.45322465865485617</v>
      </c>
      <c r="P56" s="20">
        <f t="shared" si="28"/>
        <v>-0.65873312770008829</v>
      </c>
      <c r="Q56" s="20">
        <f t="shared" si="28"/>
        <v>0.76828352267535704</v>
      </c>
      <c r="R56" s="21">
        <f t="shared" si="28"/>
        <v>-0.23171647732464293</v>
      </c>
      <c r="S56" s="3">
        <f t="shared" ref="S56:S63" si="29">SUM(I56:R56)</f>
        <v>0.81225323986780706</v>
      </c>
      <c r="T56" s="43">
        <f t="shared" si="27"/>
        <v>2.0315644083605711</v>
      </c>
    </row>
    <row r="57" spans="8:33">
      <c r="H57" t="s">
        <v>4</v>
      </c>
      <c r="I57" s="19">
        <f t="shared" ref="I57:R57" si="30">IF(ISERROR(I26-I43),".",I26-I43)</f>
        <v>9.2145866016749456E-2</v>
      </c>
      <c r="J57" s="20">
        <f t="shared" si="30"/>
        <v>8.1567142133455617E-2</v>
      </c>
      <c r="K57" s="20">
        <f t="shared" si="30"/>
        <v>8.1567142133455617E-2</v>
      </c>
      <c r="L57" s="20">
        <f t="shared" si="30"/>
        <v>8.1567142133455617E-2</v>
      </c>
      <c r="M57" s="20">
        <f t="shared" si="30"/>
        <v>0.168742782230769</v>
      </c>
      <c r="N57" s="20">
        <f t="shared" si="30"/>
        <v>0.262125969821839</v>
      </c>
      <c r="O57" s="20">
        <f t="shared" si="30"/>
        <v>-0.41305595320473493</v>
      </c>
      <c r="P57" s="20">
        <f t="shared" si="30"/>
        <v>0.47037045644702224</v>
      </c>
      <c r="Q57" s="20">
        <f t="shared" si="30"/>
        <v>-0.14961284576577524</v>
      </c>
      <c r="R57" s="21">
        <f t="shared" si="30"/>
        <v>-0.14961284576577524</v>
      </c>
      <c r="S57" s="3">
        <f t="shared" si="29"/>
        <v>0.52580485618046113</v>
      </c>
      <c r="T57" s="43">
        <f t="shared" si="27"/>
        <v>1.2260919816039955</v>
      </c>
    </row>
    <row r="58" spans="8:33">
      <c r="H58" t="s">
        <v>6</v>
      </c>
      <c r="I58" s="19">
        <f t="shared" ref="I58:R58" si="31">IF(ISERROR(I27-I44),".",I27-I44)</f>
        <v>9.2145866016749456E-2</v>
      </c>
      <c r="J58" s="20">
        <f t="shared" si="31"/>
        <v>8.1567142133455617E-2</v>
      </c>
      <c r="K58" s="20">
        <f t="shared" si="31"/>
        <v>8.1567142133455617E-2</v>
      </c>
      <c r="L58" s="20">
        <f t="shared" si="31"/>
        <v>8.1567142133455617E-2</v>
      </c>
      <c r="M58" s="20">
        <f t="shared" si="31"/>
        <v>0.168742782230769</v>
      </c>
      <c r="N58" s="20">
        <f t="shared" si="31"/>
        <v>0.262125969821839</v>
      </c>
      <c r="O58" s="20">
        <f t="shared" si="31"/>
        <v>-0.41305595320473493</v>
      </c>
      <c r="P58" s="20">
        <f t="shared" si="31"/>
        <v>0.47037045644702224</v>
      </c>
      <c r="Q58" s="20">
        <f t="shared" si="31"/>
        <v>-0.14961284576577524</v>
      </c>
      <c r="R58" s="21">
        <f t="shared" si="31"/>
        <v>-0.14961284576577524</v>
      </c>
      <c r="S58" s="3">
        <f t="shared" si="29"/>
        <v>0.52580485618046113</v>
      </c>
      <c r="T58" s="43">
        <f t="shared" si="27"/>
        <v>1.2260919816039955</v>
      </c>
    </row>
    <row r="59" spans="8:33">
      <c r="H59" t="s">
        <v>7</v>
      </c>
      <c r="I59" s="19">
        <f t="shared" ref="I59:R59" si="32">IF(ISERROR(I28-I45),".",I28-I45)</f>
        <v>9.2145866016749456E-2</v>
      </c>
      <c r="J59" s="20">
        <f t="shared" si="32"/>
        <v>8.1567142133455617E-2</v>
      </c>
      <c r="K59" s="20">
        <f t="shared" si="32"/>
        <v>8.1567142133455617E-2</v>
      </c>
      <c r="L59" s="20">
        <f t="shared" si="32"/>
        <v>8.1567142133455617E-2</v>
      </c>
      <c r="M59" s="20">
        <f t="shared" si="32"/>
        <v>0.168742782230769</v>
      </c>
      <c r="N59" s="20">
        <f t="shared" si="32"/>
        <v>0.262125969821839</v>
      </c>
      <c r="O59" s="20">
        <f t="shared" si="32"/>
        <v>-0.41305595320473493</v>
      </c>
      <c r="P59" s="20">
        <f t="shared" si="32"/>
        <v>0.47037045644702224</v>
      </c>
      <c r="Q59" s="20">
        <f t="shared" si="32"/>
        <v>-0.14961284576577524</v>
      </c>
      <c r="R59" s="21">
        <f t="shared" si="32"/>
        <v>-0.14961284576577524</v>
      </c>
      <c r="S59" s="3">
        <f t="shared" si="29"/>
        <v>0.52580485618046113</v>
      </c>
      <c r="T59" s="43">
        <f t="shared" si="27"/>
        <v>1.2260919816039955</v>
      </c>
    </row>
    <row r="60" spans="8:33">
      <c r="H60" t="s">
        <v>8</v>
      </c>
      <c r="I60" s="19">
        <f t="shared" ref="I60:R60" si="33">IF(ISERROR(I29-I46),".",I29-I46)</f>
        <v>0.13635757659109282</v>
      </c>
      <c r="J60" s="20">
        <f t="shared" si="33"/>
        <v>0.12138179545095229</v>
      </c>
      <c r="K60" s="20">
        <f t="shared" si="33"/>
        <v>0.12138179545095229</v>
      </c>
      <c r="L60" s="20">
        <f t="shared" si="33"/>
        <v>0.12138179545095229</v>
      </c>
      <c r="M60" s="20">
        <f t="shared" si="33"/>
        <v>0.23999061457423576</v>
      </c>
      <c r="N60" s="20">
        <f t="shared" si="33"/>
        <v>-0.64407959249717395</v>
      </c>
      <c r="O60" s="20">
        <f t="shared" si="33"/>
        <v>0.68851355490852229</v>
      </c>
      <c r="P60" s="20">
        <f t="shared" si="33"/>
        <v>-0.41990203655453762</v>
      </c>
      <c r="Q60" s="20">
        <f t="shared" si="33"/>
        <v>-0.10160897510696132</v>
      </c>
      <c r="R60" s="21">
        <f t="shared" si="33"/>
        <v>-0.10160897510696132</v>
      </c>
      <c r="S60" s="3">
        <f t="shared" si="29"/>
        <v>0.16180755316107354</v>
      </c>
      <c r="T60" s="43">
        <f t="shared" si="27"/>
        <v>0.51406360329867762</v>
      </c>
    </row>
    <row r="61" spans="8:33">
      <c r="H61" t="s">
        <v>9</v>
      </c>
      <c r="I61" s="19">
        <f t="shared" ref="I61:R61" si="34">IF(ISERROR(I30-I47),".",I30-I47)</f>
        <v>0.19148139536922504</v>
      </c>
      <c r="J61" s="20">
        <f t="shared" si="34"/>
        <v>0.17165480873538308</v>
      </c>
      <c r="K61" s="20">
        <f t="shared" si="34"/>
        <v>0.17165480873538308</v>
      </c>
      <c r="L61" s="20">
        <f t="shared" si="34"/>
        <v>0.17165480873538308</v>
      </c>
      <c r="M61" s="20">
        <f t="shared" si="34"/>
        <v>-0.67858265162438847</v>
      </c>
      <c r="N61" s="20">
        <f t="shared" si="34"/>
        <v>0.45322465865485617</v>
      </c>
      <c r="O61" s="20">
        <f t="shared" si="34"/>
        <v>-0.23171647732464284</v>
      </c>
      <c r="P61" s="20">
        <f t="shared" si="34"/>
        <v>-0.32549309561393597</v>
      </c>
      <c r="Q61" s="20">
        <f t="shared" si="34"/>
        <v>-7.0114055856704896E-2</v>
      </c>
      <c r="R61" s="21">
        <f t="shared" si="34"/>
        <v>-7.0114055856704896E-2</v>
      </c>
      <c r="S61" s="3">
        <f t="shared" si="29"/>
        <v>-0.21634985604614659</v>
      </c>
      <c r="T61" s="43">
        <f t="shared" si="27"/>
        <v>-0.13734124122603153</v>
      </c>
    </row>
    <row r="62" spans="8:33">
      <c r="H62" t="s">
        <v>10</v>
      </c>
      <c r="I62" s="19">
        <f t="shared" ref="I62:R62" si="35">IF(ISERROR(I31-I48),".",I31-I48)</f>
        <v>0.35592040750282594</v>
      </c>
      <c r="J62" s="20">
        <f t="shared" si="35"/>
        <v>-0.67406895462402217</v>
      </c>
      <c r="K62" s="20">
        <f t="shared" si="35"/>
        <v>0.32593104537597783</v>
      </c>
      <c r="L62" s="20">
        <f t="shared" si="35"/>
        <v>-0.67406895462402217</v>
      </c>
      <c r="M62" s="20">
        <f t="shared" si="35"/>
        <v>0.52498716817503777</v>
      </c>
      <c r="N62" s="20">
        <f t="shared" si="35"/>
        <v>-0.34081873493791931</v>
      </c>
      <c r="O62" s="20">
        <f t="shared" si="35"/>
        <v>-0.11446304685389234</v>
      </c>
      <c r="P62" s="20">
        <f t="shared" si="35"/>
        <v>-0.17137145559548067</v>
      </c>
      <c r="Q62" s="20">
        <f t="shared" si="35"/>
        <v>-3.1303042968995227E-2</v>
      </c>
      <c r="R62" s="21">
        <f t="shared" si="35"/>
        <v>-3.1303042968995227E-2</v>
      </c>
      <c r="S62" s="3">
        <f t="shared" si="29"/>
        <v>-0.83055861151948562</v>
      </c>
      <c r="T62" s="43">
        <f t="shared" si="27"/>
        <v>-1.345716094604348</v>
      </c>
    </row>
    <row r="63" spans="8:33" ht="13.5" thickBot="1">
      <c r="H63" t="s">
        <v>11</v>
      </c>
      <c r="I63" s="22">
        <f t="shared" ref="I63:R63" si="36">IF(ISERROR(I32-I49),".",I32-I49)</f>
        <v>-0.51352636807633456</v>
      </c>
      <c r="J63" s="23">
        <f t="shared" si="36"/>
        <v>0.45322465865485628</v>
      </c>
      <c r="K63" s="23">
        <f t="shared" si="36"/>
        <v>-0.54677534134514372</v>
      </c>
      <c r="L63" s="23">
        <f t="shared" si="36"/>
        <v>0.45322465865485628</v>
      </c>
      <c r="M63" s="23">
        <f t="shared" si="36"/>
        <v>-0.345466180528055</v>
      </c>
      <c r="N63" s="23">
        <f t="shared" si="36"/>
        <v>-0.23171647732464284</v>
      </c>
      <c r="O63" s="23">
        <f t="shared" si="36"/>
        <v>-7.0114055856704896E-2</v>
      </c>
      <c r="P63" s="23">
        <f t="shared" si="36"/>
        <v>-0.10765366818801947</v>
      </c>
      <c r="Q63" s="23">
        <f t="shared" si="36"/>
        <v>-1.8501421225078932E-2</v>
      </c>
      <c r="R63" s="24">
        <f t="shared" si="36"/>
        <v>-1.8501421225078932E-2</v>
      </c>
      <c r="S63" s="3">
        <f t="shared" si="29"/>
        <v>-0.9458056164593458</v>
      </c>
      <c r="T63" s="44">
        <f t="shared" si="27"/>
        <v>-1.9792844310461748</v>
      </c>
    </row>
    <row r="64" spans="8:33" ht="13.5" thickBot="1">
      <c r="H64" t="s">
        <v>23</v>
      </c>
      <c r="I64" s="3">
        <f>-1*SUM(I55:I63)</f>
        <v>-0.50256851499523669</v>
      </c>
      <c r="J64" s="3">
        <f t="shared" ref="J64:R64" si="37">-1*SUM(J55:J63)</f>
        <v>-0.39139779171226996</v>
      </c>
      <c r="K64" s="3">
        <f t="shared" si="37"/>
        <v>-0.39139779171226996</v>
      </c>
      <c r="L64" s="3">
        <f t="shared" si="37"/>
        <v>-0.39139779171226996</v>
      </c>
      <c r="M64" s="3">
        <f t="shared" si="37"/>
        <v>-0.40893268449385856</v>
      </c>
      <c r="N64" s="3">
        <f t="shared" si="37"/>
        <v>-0.28852791144851608</v>
      </c>
      <c r="O64" s="3">
        <f t="shared" si="37"/>
        <v>0.22071062978962402</v>
      </c>
      <c r="P64" s="3">
        <f t="shared" si="37"/>
        <v>6.6302545676221847E-2</v>
      </c>
      <c r="Q64" s="3">
        <f t="shared" si="37"/>
        <v>0.27833220943127812</v>
      </c>
      <c r="R64" s="3">
        <f t="shared" si="37"/>
        <v>0.27833220943127812</v>
      </c>
      <c r="S64" s="48">
        <f>SUMSQ(S55:S63)</f>
        <v>4.0908957746200363</v>
      </c>
    </row>
    <row r="65" spans="8:33" ht="13.5" thickBot="1">
      <c r="H65" t="s">
        <v>24</v>
      </c>
      <c r="I65" s="4">
        <f t="shared" ref="I65:R65" si="38">I35-I64/W50</f>
        <v>-1.9043355293738617</v>
      </c>
      <c r="J65" s="3">
        <f t="shared" si="38"/>
        <v>-1.9604979023678242</v>
      </c>
      <c r="K65" s="3">
        <f t="shared" si="38"/>
        <v>-1.9604979023678242</v>
      </c>
      <c r="L65" s="3">
        <f t="shared" si="38"/>
        <v>-1.9604979023678242</v>
      </c>
      <c r="M65" s="3">
        <f t="shared" si="38"/>
        <v>-1.0304121902495218</v>
      </c>
      <c r="N65" s="3">
        <f t="shared" si="38"/>
        <v>-0.35865525454812131</v>
      </c>
      <c r="O65" s="3">
        <f t="shared" si="38"/>
        <v>1.3253921324109024</v>
      </c>
      <c r="P65" s="3">
        <f t="shared" si="38"/>
        <v>0.76473782245693778</v>
      </c>
      <c r="Q65" s="3">
        <f t="shared" si="38"/>
        <v>2.8634487495079832</v>
      </c>
      <c r="R65" s="3">
        <f t="shared" si="38"/>
        <v>2.8634487495079832</v>
      </c>
      <c r="S65" s="3">
        <f>AVERAGE(I65:R65)</f>
        <v>-0.13578692273911713</v>
      </c>
    </row>
    <row r="66" spans="8:33" ht="13.5" thickBot="1">
      <c r="H66" t="s">
        <v>26</v>
      </c>
      <c r="I66" s="45">
        <f>I65-$S$65</f>
        <v>-1.7685486066347447</v>
      </c>
      <c r="J66" s="46">
        <f t="shared" ref="J66:R66" si="39">J65-$S$65</f>
        <v>-1.8247109796287071</v>
      </c>
      <c r="K66" s="46">
        <f t="shared" si="39"/>
        <v>-1.8247109796287071</v>
      </c>
      <c r="L66" s="46">
        <f t="shared" si="39"/>
        <v>-1.8247109796287071</v>
      </c>
      <c r="M66" s="46">
        <f t="shared" si="39"/>
        <v>-0.89462526751040472</v>
      </c>
      <c r="N66" s="46">
        <f t="shared" si="39"/>
        <v>-0.22286833180900417</v>
      </c>
      <c r="O66" s="46">
        <f t="shared" si="39"/>
        <v>1.4611790551500194</v>
      </c>
      <c r="P66" s="46">
        <f t="shared" si="39"/>
        <v>0.90052474519605497</v>
      </c>
      <c r="Q66" s="46">
        <f t="shared" si="39"/>
        <v>2.9992356722471003</v>
      </c>
      <c r="R66" s="47">
        <f t="shared" si="39"/>
        <v>2.9992356722471003</v>
      </c>
      <c r="S66" s="3">
        <f>AVERAGE(I66:R66)</f>
        <v>1.7763568394002506E-16</v>
      </c>
    </row>
    <row r="67" spans="8:33" s="1" customFormat="1" ht="13.5" thickBot="1"/>
    <row r="69" spans="8:33">
      <c r="H69" s="5" t="s">
        <v>27</v>
      </c>
      <c r="V69" s="5" t="s">
        <v>28</v>
      </c>
    </row>
    <row r="70" spans="8:33" ht="13.5" thickBot="1">
      <c r="I70">
        <v>1</v>
      </c>
      <c r="J70">
        <v>2</v>
      </c>
      <c r="K70">
        <v>3</v>
      </c>
      <c r="L70">
        <v>4</v>
      </c>
      <c r="M70">
        <v>5</v>
      </c>
      <c r="N70">
        <v>6</v>
      </c>
      <c r="O70">
        <v>7</v>
      </c>
      <c r="P70">
        <v>8</v>
      </c>
      <c r="Q70">
        <v>9</v>
      </c>
      <c r="R70">
        <v>10</v>
      </c>
      <c r="W70">
        <v>1</v>
      </c>
      <c r="X70">
        <v>2</v>
      </c>
      <c r="Y70">
        <v>3</v>
      </c>
      <c r="Z70">
        <v>4</v>
      </c>
      <c r="AA70">
        <v>5</v>
      </c>
      <c r="AB70">
        <v>6</v>
      </c>
      <c r="AC70">
        <v>7</v>
      </c>
      <c r="AD70">
        <v>8</v>
      </c>
      <c r="AE70">
        <v>9</v>
      </c>
      <c r="AF70">
        <v>10</v>
      </c>
      <c r="AG70" t="s">
        <v>22</v>
      </c>
    </row>
    <row r="71" spans="8:33">
      <c r="H71" t="s">
        <v>2</v>
      </c>
      <c r="I71" s="7">
        <f t="shared" ref="I71:R71" si="40">EXP($T55-I$66)/(1+EXP($T55-I$66))</f>
        <v>0.99140693819916825</v>
      </c>
      <c r="J71" s="8">
        <f t="shared" si="40"/>
        <v>0.99187242864814218</v>
      </c>
      <c r="K71" s="8">
        <f t="shared" si="40"/>
        <v>0.99187242864814218</v>
      </c>
      <c r="L71" s="8">
        <f t="shared" si="40"/>
        <v>0.99187242864814218</v>
      </c>
      <c r="M71" s="8">
        <f t="shared" si="40"/>
        <v>0.97965263498498178</v>
      </c>
      <c r="N71" s="8">
        <f t="shared" si="40"/>
        <v>0.96092786155269005</v>
      </c>
      <c r="O71" s="8">
        <f t="shared" si="40"/>
        <v>0.82030898855844891</v>
      </c>
      <c r="P71" s="8">
        <f t="shared" si="40"/>
        <v>0.88885481815955014</v>
      </c>
      <c r="Q71" s="8">
        <f t="shared" si="40"/>
        <v>0.49509658089376013</v>
      </c>
      <c r="R71" s="9">
        <f t="shared" si="40"/>
        <v>0.49509658089376013</v>
      </c>
      <c r="V71" t="s">
        <v>2</v>
      </c>
      <c r="W71" s="25">
        <f>I71*(1-I71)</f>
        <v>8.5192210897188335E-3</v>
      </c>
      <c r="X71" s="26">
        <f t="shared" ref="X71:X79" si="41">J71*(1-J71)</f>
        <v>8.0615139357782806E-3</v>
      </c>
      <c r="Y71" s="26">
        <f t="shared" ref="Y71:Y79" si="42">K71*(1-K71)</f>
        <v>8.0615139357782806E-3</v>
      </c>
      <c r="Z71" s="26">
        <f t="shared" ref="Z71:Z79" si="43">L71*(1-L71)</f>
        <v>8.0615139357782806E-3</v>
      </c>
      <c r="AA71" s="26">
        <f t="shared" ref="AA71:AA79" si="44">M71*(1-M71)</f>
        <v>1.9933349751963828E-2</v>
      </c>
      <c r="AB71" s="26">
        <f t="shared" ref="AB71:AB79" si="45">N71*(1-N71)</f>
        <v>3.7545506444464187E-2</v>
      </c>
      <c r="AC71" s="26">
        <f t="shared" ref="AC71:AC79" si="46">O71*(1-O71)</f>
        <v>0.14740215184866345</v>
      </c>
      <c r="AD71" s="26">
        <f t="shared" ref="AD71:AD79" si="47">P71*(1-P71)</f>
        <v>9.8791930394103195E-2</v>
      </c>
      <c r="AE71" s="26">
        <f t="shared" ref="AE71:AE79" si="48">Q71*(1-Q71)</f>
        <v>0.24997595648106855</v>
      </c>
      <c r="AF71" s="27">
        <f t="shared" ref="AF71:AF79" si="49">R71*(1-R71)</f>
        <v>0.24997595648106855</v>
      </c>
      <c r="AG71" s="3">
        <f>-1*SUM(W71:AF71)</f>
        <v>-0.83632861429838534</v>
      </c>
    </row>
    <row r="72" spans="8:33">
      <c r="H72" t="s">
        <v>3</v>
      </c>
      <c r="I72" s="10">
        <f t="shared" ref="I72:R72" si="50">EXP($T56-I$66)/(1+EXP($T56-I$66))</f>
        <v>0.9781211477344558</v>
      </c>
      <c r="J72" s="11">
        <f t="shared" si="50"/>
        <v>0.9792913029005863</v>
      </c>
      <c r="K72" s="11">
        <f t="shared" si="50"/>
        <v>0.9792913029005863</v>
      </c>
      <c r="L72" s="11">
        <f t="shared" si="50"/>
        <v>0.9792913029005863</v>
      </c>
      <c r="M72" s="11">
        <f t="shared" si="50"/>
        <v>0.94912600493896737</v>
      </c>
      <c r="N72" s="11">
        <f t="shared" si="50"/>
        <v>0.90503220891879721</v>
      </c>
      <c r="O72" s="11">
        <f t="shared" si="50"/>
        <v>0.63885208863554754</v>
      </c>
      <c r="P72" s="11">
        <f t="shared" si="50"/>
        <v>0.75603071421155299</v>
      </c>
      <c r="Q72" s="11">
        <f t="shared" si="50"/>
        <v>0.27534491196818789</v>
      </c>
      <c r="R72" s="12">
        <f t="shared" si="50"/>
        <v>0.27534491196818789</v>
      </c>
      <c r="V72" t="s">
        <v>3</v>
      </c>
      <c r="W72" s="28">
        <f t="shared" ref="W72:W79" si="51">I72*(1-I72)</f>
        <v>2.1400168089086694E-2</v>
      </c>
      <c r="X72" s="29">
        <f t="shared" si="41"/>
        <v>2.0279846963858431E-2</v>
      </c>
      <c r="Y72" s="29">
        <f t="shared" si="42"/>
        <v>2.0279846963858431E-2</v>
      </c>
      <c r="Z72" s="29">
        <f t="shared" si="43"/>
        <v>2.0279846963858431E-2</v>
      </c>
      <c r="AA72" s="29">
        <f t="shared" si="44"/>
        <v>4.8285831687562654E-2</v>
      </c>
      <c r="AB72" s="29">
        <f t="shared" si="45"/>
        <v>8.5948909738359808E-2</v>
      </c>
      <c r="AC72" s="29">
        <f t="shared" si="46"/>
        <v>0.23072009748154604</v>
      </c>
      <c r="AD72" s="29">
        <f t="shared" si="47"/>
        <v>0.18444827338032208</v>
      </c>
      <c r="AE72" s="29">
        <f t="shared" si="48"/>
        <v>0.19953009142141875</v>
      </c>
      <c r="AF72" s="30">
        <f t="shared" si="49"/>
        <v>0.19953009142141875</v>
      </c>
      <c r="AG72" s="3">
        <f t="shared" ref="AG72:AG79" si="52">-1*SUM(W72:AF72)</f>
        <v>-1.0307030041112901</v>
      </c>
    </row>
    <row r="73" spans="8:33">
      <c r="H73" t="s">
        <v>4</v>
      </c>
      <c r="I73" s="10">
        <f t="shared" ref="I73:R73" si="53">EXP($T57-I$66)/(1+EXP($T57-I$66))</f>
        <v>0.95233141838502278</v>
      </c>
      <c r="J73" s="11">
        <f t="shared" si="53"/>
        <v>0.95481717998807347</v>
      </c>
      <c r="K73" s="11">
        <f t="shared" si="53"/>
        <v>0.95481717998807347</v>
      </c>
      <c r="L73" s="11">
        <f t="shared" si="53"/>
        <v>0.95481717998807347</v>
      </c>
      <c r="M73" s="11">
        <f t="shared" si="53"/>
        <v>0.89290053878021425</v>
      </c>
      <c r="N73" s="11">
        <f t="shared" si="53"/>
        <v>0.80983837363626132</v>
      </c>
      <c r="O73" s="11">
        <f t="shared" si="53"/>
        <v>0.44149741707973217</v>
      </c>
      <c r="P73" s="11">
        <f t="shared" si="53"/>
        <v>0.5806804279103388</v>
      </c>
      <c r="Q73" s="11">
        <f t="shared" si="53"/>
        <v>0.14515181579734382</v>
      </c>
      <c r="R73" s="12">
        <f t="shared" si="53"/>
        <v>0.14515181579734382</v>
      </c>
      <c r="V73" t="s">
        <v>4</v>
      </c>
      <c r="W73" s="28">
        <f t="shared" si="51"/>
        <v>4.5396287941793477E-2</v>
      </c>
      <c r="X73" s="29">
        <f t="shared" si="41"/>
        <v>4.3141332787696378E-2</v>
      </c>
      <c r="Y73" s="29">
        <f t="shared" si="42"/>
        <v>4.3141332787696378E-2</v>
      </c>
      <c r="Z73" s="29">
        <f t="shared" si="43"/>
        <v>4.3141332787696378E-2</v>
      </c>
      <c r="AA73" s="29">
        <f t="shared" si="44"/>
        <v>9.5629166626217357E-2</v>
      </c>
      <c r="AB73" s="29">
        <f t="shared" si="45"/>
        <v>0.15400018222243653</v>
      </c>
      <c r="AC73" s="29">
        <f t="shared" si="46"/>
        <v>0.24657744779165722</v>
      </c>
      <c r="AD73" s="29">
        <f t="shared" si="47"/>
        <v>0.24349066855220464</v>
      </c>
      <c r="AE73" s="29">
        <f t="shared" si="48"/>
        <v>0.12408276616807778</v>
      </c>
      <c r="AF73" s="30">
        <f t="shared" si="49"/>
        <v>0.12408276616807778</v>
      </c>
      <c r="AG73" s="3">
        <f t="shared" si="52"/>
        <v>-1.1626832838335539</v>
      </c>
    </row>
    <row r="74" spans="8:33">
      <c r="H74" t="s">
        <v>6</v>
      </c>
      <c r="I74" s="10">
        <f t="shared" ref="I74:R74" si="54">EXP($T58-I$66)/(1+EXP($T58-I$66))</f>
        <v>0.95233141838502278</v>
      </c>
      <c r="J74" s="11">
        <f t="shared" si="54"/>
        <v>0.95481717998807347</v>
      </c>
      <c r="K74" s="11">
        <f t="shared" si="54"/>
        <v>0.95481717998807347</v>
      </c>
      <c r="L74" s="11">
        <f t="shared" si="54"/>
        <v>0.95481717998807347</v>
      </c>
      <c r="M74" s="11">
        <f t="shared" si="54"/>
        <v>0.89290053878021425</v>
      </c>
      <c r="N74" s="11">
        <f t="shared" si="54"/>
        <v>0.80983837363626132</v>
      </c>
      <c r="O74" s="11">
        <f t="shared" si="54"/>
        <v>0.44149741707973217</v>
      </c>
      <c r="P74" s="11">
        <f t="shared" si="54"/>
        <v>0.5806804279103388</v>
      </c>
      <c r="Q74" s="11">
        <f t="shared" si="54"/>
        <v>0.14515181579734382</v>
      </c>
      <c r="R74" s="12">
        <f t="shared" si="54"/>
        <v>0.14515181579734382</v>
      </c>
      <c r="V74" t="s">
        <v>6</v>
      </c>
      <c r="W74" s="28">
        <f t="shared" si="51"/>
        <v>4.5396287941793477E-2</v>
      </c>
      <c r="X74" s="29">
        <f t="shared" si="41"/>
        <v>4.3141332787696378E-2</v>
      </c>
      <c r="Y74" s="29">
        <f t="shared" si="42"/>
        <v>4.3141332787696378E-2</v>
      </c>
      <c r="Z74" s="29">
        <f t="shared" si="43"/>
        <v>4.3141332787696378E-2</v>
      </c>
      <c r="AA74" s="29">
        <f t="shared" si="44"/>
        <v>9.5629166626217357E-2</v>
      </c>
      <c r="AB74" s="29">
        <f t="shared" si="45"/>
        <v>0.15400018222243653</v>
      </c>
      <c r="AC74" s="29">
        <f t="shared" si="46"/>
        <v>0.24657744779165722</v>
      </c>
      <c r="AD74" s="29">
        <f t="shared" si="47"/>
        <v>0.24349066855220464</v>
      </c>
      <c r="AE74" s="29">
        <f t="shared" si="48"/>
        <v>0.12408276616807778</v>
      </c>
      <c r="AF74" s="30">
        <f t="shared" si="49"/>
        <v>0.12408276616807778</v>
      </c>
      <c r="AG74" s="3">
        <f t="shared" si="52"/>
        <v>-1.1626832838335539</v>
      </c>
    </row>
    <row r="75" spans="8:33">
      <c r="H75" t="s">
        <v>7</v>
      </c>
      <c r="I75" s="10">
        <f t="shared" ref="I75:R75" si="55">EXP($T59-I$66)/(1+EXP($T59-I$66))</f>
        <v>0.95233141838502278</v>
      </c>
      <c r="J75" s="11">
        <f t="shared" si="55"/>
        <v>0.95481717998807347</v>
      </c>
      <c r="K75" s="11">
        <f t="shared" si="55"/>
        <v>0.95481717998807347</v>
      </c>
      <c r="L75" s="11">
        <f t="shared" si="55"/>
        <v>0.95481717998807347</v>
      </c>
      <c r="M75" s="11">
        <f t="shared" si="55"/>
        <v>0.89290053878021425</v>
      </c>
      <c r="N75" s="11">
        <f t="shared" si="55"/>
        <v>0.80983837363626132</v>
      </c>
      <c r="O75" s="11">
        <f t="shared" si="55"/>
        <v>0.44149741707973217</v>
      </c>
      <c r="P75" s="11">
        <f t="shared" si="55"/>
        <v>0.5806804279103388</v>
      </c>
      <c r="Q75" s="11">
        <f t="shared" si="55"/>
        <v>0.14515181579734382</v>
      </c>
      <c r="R75" s="12">
        <f t="shared" si="55"/>
        <v>0.14515181579734382</v>
      </c>
      <c r="V75" t="s">
        <v>7</v>
      </c>
      <c r="W75" s="28">
        <f t="shared" si="51"/>
        <v>4.5396287941793477E-2</v>
      </c>
      <c r="X75" s="29">
        <f t="shared" si="41"/>
        <v>4.3141332787696378E-2</v>
      </c>
      <c r="Y75" s="29">
        <f t="shared" si="42"/>
        <v>4.3141332787696378E-2</v>
      </c>
      <c r="Z75" s="29">
        <f t="shared" si="43"/>
        <v>4.3141332787696378E-2</v>
      </c>
      <c r="AA75" s="29">
        <f t="shared" si="44"/>
        <v>9.5629166626217357E-2</v>
      </c>
      <c r="AB75" s="29">
        <f t="shared" si="45"/>
        <v>0.15400018222243653</v>
      </c>
      <c r="AC75" s="29">
        <f t="shared" si="46"/>
        <v>0.24657744779165722</v>
      </c>
      <c r="AD75" s="29">
        <f t="shared" si="47"/>
        <v>0.24349066855220464</v>
      </c>
      <c r="AE75" s="29">
        <f t="shared" si="48"/>
        <v>0.12408276616807778</v>
      </c>
      <c r="AF75" s="30">
        <f t="shared" si="49"/>
        <v>0.12408276616807778</v>
      </c>
      <c r="AG75" s="3">
        <f t="shared" si="52"/>
        <v>-1.1626832838335539</v>
      </c>
    </row>
    <row r="76" spans="8:33">
      <c r="H76" t="s">
        <v>8</v>
      </c>
      <c r="I76" s="10">
        <f t="shared" ref="I76:R76" si="56">EXP($T60-I$66)/(1+EXP($T60-I$66))</f>
        <v>0.90742671525070218</v>
      </c>
      <c r="J76" s="11">
        <f t="shared" si="56"/>
        <v>0.91203782591953375</v>
      </c>
      <c r="K76" s="11">
        <f t="shared" si="56"/>
        <v>0.91203782591953375</v>
      </c>
      <c r="L76" s="11">
        <f t="shared" si="56"/>
        <v>0.91203782591953375</v>
      </c>
      <c r="M76" s="11">
        <f t="shared" si="56"/>
        <v>0.80355906177519654</v>
      </c>
      <c r="N76" s="11">
        <f t="shared" si="56"/>
        <v>0.67632459092613562</v>
      </c>
      <c r="O76" s="11">
        <f t="shared" si="56"/>
        <v>0.27946529774639001</v>
      </c>
      <c r="P76" s="11">
        <f t="shared" si="56"/>
        <v>0.40456949822727212</v>
      </c>
      <c r="Q76" s="11">
        <f t="shared" si="56"/>
        <v>7.6904232708338169E-2</v>
      </c>
      <c r="R76" s="12">
        <f t="shared" si="56"/>
        <v>7.6904232708338169E-2</v>
      </c>
      <c r="V76" t="s">
        <v>8</v>
      </c>
      <c r="W76" s="28">
        <f t="shared" si="51"/>
        <v>8.4003471700023244E-2</v>
      </c>
      <c r="X76" s="29">
        <f t="shared" si="41"/>
        <v>8.0224830011504003E-2</v>
      </c>
      <c r="Y76" s="29">
        <f t="shared" si="42"/>
        <v>8.0224830011504003E-2</v>
      </c>
      <c r="Z76" s="29">
        <f t="shared" si="43"/>
        <v>8.0224830011504003E-2</v>
      </c>
      <c r="AA76" s="29">
        <f t="shared" si="44"/>
        <v>0.15785189601416241</v>
      </c>
      <c r="AB76" s="29">
        <f t="shared" si="45"/>
        <v>0.21890963863473092</v>
      </c>
      <c r="AC76" s="29">
        <f t="shared" si="46"/>
        <v>0.20136444510191157</v>
      </c>
      <c r="AD76" s="29">
        <f t="shared" si="47"/>
        <v>0.24089301933140539</v>
      </c>
      <c r="AE76" s="29">
        <f t="shared" si="48"/>
        <v>7.0989971699879945E-2</v>
      </c>
      <c r="AF76" s="30">
        <f t="shared" si="49"/>
        <v>7.0989971699879945E-2</v>
      </c>
      <c r="AG76" s="3">
        <f t="shared" si="52"/>
        <v>-1.2856769042165053</v>
      </c>
    </row>
    <row r="77" spans="8:33">
      <c r="H77" t="s">
        <v>9</v>
      </c>
      <c r="I77" s="10">
        <f t="shared" ref="I77:R77" si="57">EXP($T61-I$66)/(1+EXP($T61-I$66))</f>
        <v>0.83633496860845791</v>
      </c>
      <c r="J77" s="11">
        <f t="shared" si="57"/>
        <v>0.84387794162339658</v>
      </c>
      <c r="K77" s="11">
        <f t="shared" si="57"/>
        <v>0.84387794162339658</v>
      </c>
      <c r="L77" s="11">
        <f t="shared" si="57"/>
        <v>0.84387794162339658</v>
      </c>
      <c r="M77" s="11">
        <f t="shared" si="57"/>
        <v>0.68076377627764095</v>
      </c>
      <c r="N77" s="11">
        <f t="shared" si="57"/>
        <v>0.5213687484085695</v>
      </c>
      <c r="O77" s="11">
        <f t="shared" si="57"/>
        <v>0.16818852547060698</v>
      </c>
      <c r="P77" s="11">
        <f t="shared" si="57"/>
        <v>0.26156196310332536</v>
      </c>
      <c r="Q77" s="11">
        <f t="shared" si="57"/>
        <v>4.1623455399460545E-2</v>
      </c>
      <c r="R77" s="12">
        <f t="shared" si="57"/>
        <v>4.1623455399460545E-2</v>
      </c>
      <c r="V77" t="s">
        <v>9</v>
      </c>
      <c r="W77" s="28">
        <f t="shared" si="51"/>
        <v>0.13687878889114763</v>
      </c>
      <c r="X77" s="29">
        <f t="shared" si="41"/>
        <v>0.13174796126485586</v>
      </c>
      <c r="Y77" s="29">
        <f t="shared" si="42"/>
        <v>0.13174796126485586</v>
      </c>
      <c r="Z77" s="29">
        <f t="shared" si="43"/>
        <v>0.13174796126485586</v>
      </c>
      <c r="AA77" s="29">
        <f t="shared" si="44"/>
        <v>0.21732445718584698</v>
      </c>
      <c r="AB77" s="29">
        <f t="shared" si="45"/>
        <v>0.24954337659145126</v>
      </c>
      <c r="AC77" s="29">
        <f t="shared" si="46"/>
        <v>0.13990114537062995</v>
      </c>
      <c r="AD77" s="29">
        <f t="shared" si="47"/>
        <v>0.19314730256086002</v>
      </c>
      <c r="AE77" s="29">
        <f t="shared" si="48"/>
        <v>3.9890943360069667E-2</v>
      </c>
      <c r="AF77" s="30">
        <f t="shared" si="49"/>
        <v>3.9890943360069667E-2</v>
      </c>
      <c r="AG77" s="3">
        <f t="shared" si="52"/>
        <v>-1.4118208411146427</v>
      </c>
    </row>
    <row r="78" spans="8:33">
      <c r="H78" t="s">
        <v>10</v>
      </c>
      <c r="I78" s="10">
        <f t="shared" ref="I78:R78" si="58">EXP($T62-I$66)/(1+EXP($T62-I$66))</f>
        <v>0.60416084604727027</v>
      </c>
      <c r="J78" s="11">
        <f t="shared" si="58"/>
        <v>0.61751050343129821</v>
      </c>
      <c r="K78" s="11">
        <f t="shared" si="58"/>
        <v>0.61751050343129821</v>
      </c>
      <c r="L78" s="11">
        <f t="shared" si="58"/>
        <v>0.61751050343129821</v>
      </c>
      <c r="M78" s="11">
        <f t="shared" si="58"/>
        <v>0.38910144345838932</v>
      </c>
      <c r="N78" s="11">
        <f t="shared" si="58"/>
        <v>0.24548343494300437</v>
      </c>
      <c r="O78" s="11">
        <f t="shared" si="58"/>
        <v>5.6952710307302784E-2</v>
      </c>
      <c r="P78" s="11">
        <f t="shared" si="58"/>
        <v>9.5674215942138596E-2</v>
      </c>
      <c r="Q78" s="11">
        <f t="shared" si="58"/>
        <v>1.2806012609001797E-2</v>
      </c>
      <c r="R78" s="12">
        <f t="shared" si="58"/>
        <v>1.2806012609001797E-2</v>
      </c>
      <c r="V78" t="s">
        <v>10</v>
      </c>
      <c r="W78" s="28">
        <f t="shared" si="51"/>
        <v>0.23915051815071686</v>
      </c>
      <c r="X78" s="29">
        <f t="shared" si="41"/>
        <v>0.23619128158332287</v>
      </c>
      <c r="Y78" s="29">
        <f t="shared" si="42"/>
        <v>0.23619128158332287</v>
      </c>
      <c r="Z78" s="29">
        <f t="shared" si="43"/>
        <v>0.23619128158332287</v>
      </c>
      <c r="AA78" s="29">
        <f t="shared" si="44"/>
        <v>0.23770151015698721</v>
      </c>
      <c r="AB78" s="29">
        <f t="shared" si="45"/>
        <v>0.1852213181115881</v>
      </c>
      <c r="AC78" s="29">
        <f t="shared" si="46"/>
        <v>5.3709099095955233E-2</v>
      </c>
      <c r="AD78" s="29">
        <f t="shared" si="47"/>
        <v>8.652066034599562E-2</v>
      </c>
      <c r="AE78" s="29">
        <f t="shared" si="48"/>
        <v>1.2642018650059884E-2</v>
      </c>
      <c r="AF78" s="30">
        <f t="shared" si="49"/>
        <v>1.2642018650059884E-2</v>
      </c>
      <c r="AG78" s="3">
        <f t="shared" si="52"/>
        <v>-1.5361609879113316</v>
      </c>
    </row>
    <row r="79" spans="8:33" ht="13.5" thickBot="1">
      <c r="H79" t="s">
        <v>11</v>
      </c>
      <c r="I79" s="13">
        <f t="shared" ref="I79:R79" si="59">EXP($T63-I$66)/(1+EXP($T63-I$66))</f>
        <v>0.44751015463561061</v>
      </c>
      <c r="J79" s="14">
        <f t="shared" si="59"/>
        <v>0.46143339575265135</v>
      </c>
      <c r="K79" s="14">
        <f t="shared" si="59"/>
        <v>0.46143339575265135</v>
      </c>
      <c r="L79" s="14">
        <f t="shared" si="59"/>
        <v>0.46143339575265135</v>
      </c>
      <c r="M79" s="14">
        <f t="shared" si="59"/>
        <v>0.25262532624518985</v>
      </c>
      <c r="N79" s="14">
        <f t="shared" si="59"/>
        <v>0.14723976648902487</v>
      </c>
      <c r="O79" s="14">
        <f t="shared" si="59"/>
        <v>3.1054534758560109E-2</v>
      </c>
      <c r="P79" s="14">
        <f t="shared" si="59"/>
        <v>5.3160740631180384E-2</v>
      </c>
      <c r="Q79" s="14">
        <f t="shared" si="59"/>
        <v>6.8371742224536784E-3</v>
      </c>
      <c r="R79" s="15">
        <f t="shared" si="59"/>
        <v>6.8371742224536784E-3</v>
      </c>
      <c r="V79" t="s">
        <v>11</v>
      </c>
      <c r="W79" s="31">
        <f t="shared" si="51"/>
        <v>0.24724481613362248</v>
      </c>
      <c r="X79" s="32">
        <f t="shared" si="41"/>
        <v>0.24851261703682842</v>
      </c>
      <c r="Y79" s="32">
        <f t="shared" si="42"/>
        <v>0.24851261703682842</v>
      </c>
      <c r="Z79" s="32">
        <f t="shared" si="43"/>
        <v>0.24851261703682842</v>
      </c>
      <c r="AA79" s="32">
        <f t="shared" si="44"/>
        <v>0.18880577078470123</v>
      </c>
      <c r="AB79" s="32">
        <f t="shared" si="45"/>
        <v>0.12556021765328232</v>
      </c>
      <c r="AC79" s="32">
        <f t="shared" si="46"/>
        <v>3.0090150629489491E-2</v>
      </c>
      <c r="AD79" s="32">
        <f t="shared" si="47"/>
        <v>5.033467628672475E-2</v>
      </c>
      <c r="AE79" s="32">
        <f t="shared" si="48"/>
        <v>6.790427271105493E-3</v>
      </c>
      <c r="AF79" s="33">
        <f t="shared" si="49"/>
        <v>6.790427271105493E-3</v>
      </c>
      <c r="AG79" s="3">
        <f t="shared" si="52"/>
        <v>-1.4011543371405166</v>
      </c>
    </row>
    <row r="80" spans="8:33">
      <c r="V80" t="s">
        <v>22</v>
      </c>
      <c r="W80" s="3">
        <f t="shared" ref="W80:AF80" si="60">-1*SUM(W71:W79)</f>
        <v>-0.8733858478796962</v>
      </c>
      <c r="X80" s="3">
        <f t="shared" si="60"/>
        <v>-0.85444204915923705</v>
      </c>
      <c r="Y80" s="3">
        <f t="shared" si="60"/>
        <v>-0.85444204915923705</v>
      </c>
      <c r="Z80" s="3">
        <f t="shared" si="60"/>
        <v>-0.85444204915923705</v>
      </c>
      <c r="AA80" s="3">
        <f t="shared" si="60"/>
        <v>-1.1567903154598764</v>
      </c>
      <c r="AB80" s="3">
        <f t="shared" si="60"/>
        <v>-1.3647295138411861</v>
      </c>
      <c r="AC80" s="3">
        <f t="shared" si="60"/>
        <v>-1.5429194329031675</v>
      </c>
      <c r="AD80" s="3">
        <f t="shared" si="60"/>
        <v>-1.5846078679560252</v>
      </c>
      <c r="AE80" s="3">
        <f t="shared" si="60"/>
        <v>-0.95206770738783564</v>
      </c>
      <c r="AF80" s="3">
        <f t="shared" si="60"/>
        <v>-0.95206770738783564</v>
      </c>
      <c r="AG80" s="3"/>
    </row>
    <row r="83" spans="8:20">
      <c r="H83" s="5" t="s">
        <v>29</v>
      </c>
    </row>
    <row r="84" spans="8:20" ht="13.5" thickBot="1">
      <c r="I84">
        <v>1</v>
      </c>
      <c r="J84">
        <v>2</v>
      </c>
      <c r="K84">
        <v>3</v>
      </c>
      <c r="L84">
        <v>4</v>
      </c>
      <c r="M84">
        <v>5</v>
      </c>
      <c r="N84">
        <v>6</v>
      </c>
      <c r="O84">
        <v>7</v>
      </c>
      <c r="P84">
        <v>8</v>
      </c>
      <c r="Q84">
        <v>9</v>
      </c>
      <c r="R84">
        <v>10</v>
      </c>
      <c r="S84" t="s">
        <v>23</v>
      </c>
      <c r="T84" t="s">
        <v>25</v>
      </c>
    </row>
    <row r="85" spans="8:20">
      <c r="H85" t="s">
        <v>2</v>
      </c>
      <c r="I85" s="16" t="str">
        <f t="shared" ref="I85:R85" si="61">IF(ISERROR(I24-I71),".",I24-I71)</f>
        <v>.</v>
      </c>
      <c r="J85" s="17">
        <f t="shared" si="61"/>
        <v>8.1275713518578208E-3</v>
      </c>
      <c r="K85" s="17">
        <f t="shared" si="61"/>
        <v>8.1275713518578208E-3</v>
      </c>
      <c r="L85" s="17">
        <f t="shared" si="61"/>
        <v>8.1275713518578208E-3</v>
      </c>
      <c r="M85" s="17">
        <f t="shared" si="61"/>
        <v>2.0347365015018215E-2</v>
      </c>
      <c r="N85" s="17">
        <f t="shared" si="61"/>
        <v>3.9072138447309945E-2</v>
      </c>
      <c r="O85" s="17">
        <f t="shared" si="61"/>
        <v>0.17969101144155109</v>
      </c>
      <c r="P85" s="17">
        <f t="shared" si="61"/>
        <v>0.11114518184044986</v>
      </c>
      <c r="Q85" s="17">
        <f t="shared" si="61"/>
        <v>-0.49509658089376013</v>
      </c>
      <c r="R85" s="18">
        <f t="shared" si="61"/>
        <v>0.50490341910623981</v>
      </c>
      <c r="S85" s="3">
        <f>SUM(I85:R85)</f>
        <v>0.38444524901238225</v>
      </c>
      <c r="T85" s="42">
        <f t="shared" ref="T85:T93" si="62">T55-S85/AG71</f>
        <v>3.4393034135641565</v>
      </c>
    </row>
    <row r="86" spans="8:20">
      <c r="H86" t="s">
        <v>3</v>
      </c>
      <c r="I86" s="19">
        <f t="shared" ref="I86:R86" si="63">IF(ISERROR(I25-I72),".",I25-I72)</f>
        <v>2.1878852265544202E-2</v>
      </c>
      <c r="J86" s="20">
        <f t="shared" si="63"/>
        <v>2.0708697099413698E-2</v>
      </c>
      <c r="K86" s="20">
        <f t="shared" si="63"/>
        <v>2.0708697099413698E-2</v>
      </c>
      <c r="L86" s="20">
        <f t="shared" si="63"/>
        <v>2.0708697099413698E-2</v>
      </c>
      <c r="M86" s="20">
        <f t="shared" si="63"/>
        <v>5.0873995061032629E-2</v>
      </c>
      <c r="N86" s="20">
        <f t="shared" si="63"/>
        <v>9.496779108120279E-2</v>
      </c>
      <c r="O86" s="20">
        <f t="shared" si="63"/>
        <v>0.36114791136445246</v>
      </c>
      <c r="P86" s="20">
        <f t="shared" si="63"/>
        <v>-0.75603071421155299</v>
      </c>
      <c r="Q86" s="20">
        <f t="shared" si="63"/>
        <v>0.72465508803181211</v>
      </c>
      <c r="R86" s="21">
        <f t="shared" si="63"/>
        <v>-0.27534491196818789</v>
      </c>
      <c r="S86" s="3">
        <f t="shared" ref="S86:S93" si="64">SUM(I86:R86)</f>
        <v>0.2842741029225444</v>
      </c>
      <c r="T86" s="43">
        <f t="shared" si="62"/>
        <v>2.307370437632462</v>
      </c>
    </row>
    <row r="87" spans="8:20">
      <c r="H87" t="s">
        <v>4</v>
      </c>
      <c r="I87" s="19">
        <f t="shared" ref="I87:R87" si="65">IF(ISERROR(I26-I73),".",I26-I73)</f>
        <v>4.7668581614977223E-2</v>
      </c>
      <c r="J87" s="20">
        <f t="shared" si="65"/>
        <v>4.5182820011926528E-2</v>
      </c>
      <c r="K87" s="20">
        <f t="shared" si="65"/>
        <v>4.5182820011926528E-2</v>
      </c>
      <c r="L87" s="20">
        <f t="shared" si="65"/>
        <v>4.5182820011926528E-2</v>
      </c>
      <c r="M87" s="20">
        <f t="shared" si="65"/>
        <v>0.10709946121978575</v>
      </c>
      <c r="N87" s="20">
        <f t="shared" si="65"/>
        <v>0.19016162636373868</v>
      </c>
      <c r="O87" s="20">
        <f t="shared" si="65"/>
        <v>-0.44149741707973217</v>
      </c>
      <c r="P87" s="20">
        <f t="shared" si="65"/>
        <v>0.4193195720896612</v>
      </c>
      <c r="Q87" s="20">
        <f t="shared" si="65"/>
        <v>-0.14515181579734382</v>
      </c>
      <c r="R87" s="21">
        <f t="shared" si="65"/>
        <v>-0.14515181579734382</v>
      </c>
      <c r="S87" s="3">
        <f t="shared" si="64"/>
        <v>0.16799665264952263</v>
      </c>
      <c r="T87" s="43">
        <f t="shared" si="62"/>
        <v>1.3705824503201283</v>
      </c>
    </row>
    <row r="88" spans="8:20">
      <c r="H88" t="s">
        <v>6</v>
      </c>
      <c r="I88" s="19">
        <f t="shared" ref="I88:R88" si="66">IF(ISERROR(I27-I74),".",I27-I74)</f>
        <v>4.7668581614977223E-2</v>
      </c>
      <c r="J88" s="20">
        <f t="shared" si="66"/>
        <v>4.5182820011926528E-2</v>
      </c>
      <c r="K88" s="20">
        <f t="shared" si="66"/>
        <v>4.5182820011926528E-2</v>
      </c>
      <c r="L88" s="20">
        <f t="shared" si="66"/>
        <v>4.5182820011926528E-2</v>
      </c>
      <c r="M88" s="20">
        <f t="shared" si="66"/>
        <v>0.10709946121978575</v>
      </c>
      <c r="N88" s="20">
        <f t="shared" si="66"/>
        <v>0.19016162636373868</v>
      </c>
      <c r="O88" s="20">
        <f t="shared" si="66"/>
        <v>-0.44149741707973217</v>
      </c>
      <c r="P88" s="20">
        <f t="shared" si="66"/>
        <v>0.4193195720896612</v>
      </c>
      <c r="Q88" s="20">
        <f t="shared" si="66"/>
        <v>-0.14515181579734382</v>
      </c>
      <c r="R88" s="21">
        <f t="shared" si="66"/>
        <v>-0.14515181579734382</v>
      </c>
      <c r="S88" s="3">
        <f t="shared" si="64"/>
        <v>0.16799665264952263</v>
      </c>
      <c r="T88" s="43">
        <f t="shared" si="62"/>
        <v>1.3705824503201283</v>
      </c>
    </row>
    <row r="89" spans="8:20">
      <c r="H89" t="s">
        <v>7</v>
      </c>
      <c r="I89" s="19">
        <f t="shared" ref="I89:R89" si="67">IF(ISERROR(I28-I75),".",I28-I75)</f>
        <v>4.7668581614977223E-2</v>
      </c>
      <c r="J89" s="20">
        <f t="shared" si="67"/>
        <v>4.5182820011926528E-2</v>
      </c>
      <c r="K89" s="20">
        <f t="shared" si="67"/>
        <v>4.5182820011926528E-2</v>
      </c>
      <c r="L89" s="20">
        <f t="shared" si="67"/>
        <v>4.5182820011926528E-2</v>
      </c>
      <c r="M89" s="20">
        <f t="shared" si="67"/>
        <v>0.10709946121978575</v>
      </c>
      <c r="N89" s="20">
        <f t="shared" si="67"/>
        <v>0.19016162636373868</v>
      </c>
      <c r="O89" s="20">
        <f t="shared" si="67"/>
        <v>-0.44149741707973217</v>
      </c>
      <c r="P89" s="20">
        <f t="shared" si="67"/>
        <v>0.4193195720896612</v>
      </c>
      <c r="Q89" s="20">
        <f t="shared" si="67"/>
        <v>-0.14515181579734382</v>
      </c>
      <c r="R89" s="21">
        <f t="shared" si="67"/>
        <v>-0.14515181579734382</v>
      </c>
      <c r="S89" s="3">
        <f t="shared" si="64"/>
        <v>0.16799665264952263</v>
      </c>
      <c r="T89" s="43">
        <f t="shared" si="62"/>
        <v>1.3705824503201283</v>
      </c>
    </row>
    <row r="90" spans="8:20">
      <c r="H90" t="s">
        <v>8</v>
      </c>
      <c r="I90" s="19">
        <f t="shared" ref="I90:R90" si="68">IF(ISERROR(I29-I76),".",I29-I76)</f>
        <v>9.2573284749297824E-2</v>
      </c>
      <c r="J90" s="20">
        <f t="shared" si="68"/>
        <v>8.7962174080466249E-2</v>
      </c>
      <c r="K90" s="20">
        <f t="shared" si="68"/>
        <v>8.7962174080466249E-2</v>
      </c>
      <c r="L90" s="20">
        <f t="shared" si="68"/>
        <v>8.7962174080466249E-2</v>
      </c>
      <c r="M90" s="20">
        <f t="shared" si="68"/>
        <v>0.19644093822480346</v>
      </c>
      <c r="N90" s="20">
        <f t="shared" si="68"/>
        <v>-0.67632459092613562</v>
      </c>
      <c r="O90" s="20">
        <f t="shared" si="68"/>
        <v>0.72053470225360994</v>
      </c>
      <c r="P90" s="20">
        <f t="shared" si="68"/>
        <v>-0.40456949822727212</v>
      </c>
      <c r="Q90" s="20">
        <f t="shared" si="68"/>
        <v>-7.6904232708338169E-2</v>
      </c>
      <c r="R90" s="21">
        <f t="shared" si="68"/>
        <v>-7.6904232708338169E-2</v>
      </c>
      <c r="S90" s="3">
        <f t="shared" si="64"/>
        <v>3.87328928990259E-2</v>
      </c>
      <c r="T90" s="43">
        <f t="shared" si="62"/>
        <v>0.54419006257627489</v>
      </c>
    </row>
    <row r="91" spans="8:20">
      <c r="H91" t="s">
        <v>9</v>
      </c>
      <c r="I91" s="19">
        <f t="shared" ref="I91:R91" si="69">IF(ISERROR(I30-I77),".",I30-I77)</f>
        <v>0.16366503139154209</v>
      </c>
      <c r="J91" s="20">
        <f t="shared" si="69"/>
        <v>0.15612205837660342</v>
      </c>
      <c r="K91" s="20">
        <f t="shared" si="69"/>
        <v>0.15612205837660342</v>
      </c>
      <c r="L91" s="20">
        <f t="shared" si="69"/>
        <v>0.15612205837660342</v>
      </c>
      <c r="M91" s="20">
        <f t="shared" si="69"/>
        <v>-0.68076377627764095</v>
      </c>
      <c r="N91" s="20">
        <f t="shared" si="69"/>
        <v>0.4786312515914305</v>
      </c>
      <c r="O91" s="20">
        <f t="shared" si="69"/>
        <v>-0.16818852547060698</v>
      </c>
      <c r="P91" s="20">
        <f t="shared" si="69"/>
        <v>-0.26156196310332536</v>
      </c>
      <c r="Q91" s="20">
        <f t="shared" si="69"/>
        <v>-4.1623455399460545E-2</v>
      </c>
      <c r="R91" s="21">
        <f t="shared" si="69"/>
        <v>-4.1623455399460545E-2</v>
      </c>
      <c r="S91" s="3">
        <f t="shared" si="64"/>
        <v>-8.3098717537711517E-2</v>
      </c>
      <c r="T91" s="43">
        <f t="shared" si="62"/>
        <v>-0.1962004924268457</v>
      </c>
    </row>
    <row r="92" spans="8:20">
      <c r="H92" t="s">
        <v>10</v>
      </c>
      <c r="I92" s="19">
        <f t="shared" ref="I92:R92" si="70">IF(ISERROR(I31-I78),".",I31-I78)</f>
        <v>0.39583915395272973</v>
      </c>
      <c r="J92" s="20">
        <f t="shared" si="70"/>
        <v>-0.61751050343129821</v>
      </c>
      <c r="K92" s="20">
        <f t="shared" si="70"/>
        <v>0.38248949656870179</v>
      </c>
      <c r="L92" s="20">
        <f t="shared" si="70"/>
        <v>-0.61751050343129821</v>
      </c>
      <c r="M92" s="20">
        <f t="shared" si="70"/>
        <v>0.61089855654161074</v>
      </c>
      <c r="N92" s="20">
        <f t="shared" si="70"/>
        <v>-0.24548343494300437</v>
      </c>
      <c r="O92" s="20">
        <f t="shared" si="70"/>
        <v>-5.6952710307302784E-2</v>
      </c>
      <c r="P92" s="20">
        <f t="shared" si="70"/>
        <v>-9.5674215942138596E-2</v>
      </c>
      <c r="Q92" s="20">
        <f t="shared" si="70"/>
        <v>-1.2806012609001797E-2</v>
      </c>
      <c r="R92" s="21">
        <f t="shared" si="70"/>
        <v>-1.2806012609001797E-2</v>
      </c>
      <c r="S92" s="3">
        <f t="shared" si="64"/>
        <v>-0.26951618621000345</v>
      </c>
      <c r="T92" s="43">
        <f t="shared" si="62"/>
        <v>-1.5211639730044211</v>
      </c>
    </row>
    <row r="93" spans="8:20" ht="13.5" thickBot="1">
      <c r="H93" t="s">
        <v>11</v>
      </c>
      <c r="I93" s="22">
        <f t="shared" ref="I93:R93" si="71">IF(ISERROR(I32-I79),".",I32-I79)</f>
        <v>-0.44751015463561061</v>
      </c>
      <c r="J93" s="23">
        <f t="shared" si="71"/>
        <v>0.5385666042473487</v>
      </c>
      <c r="K93" s="23">
        <f t="shared" si="71"/>
        <v>-0.46143339575265135</v>
      </c>
      <c r="L93" s="23">
        <f t="shared" si="71"/>
        <v>0.5385666042473487</v>
      </c>
      <c r="M93" s="23">
        <f t="shared" si="71"/>
        <v>-0.25262532624518985</v>
      </c>
      <c r="N93" s="23">
        <f t="shared" si="71"/>
        <v>-0.14723976648902487</v>
      </c>
      <c r="O93" s="23">
        <f t="shared" si="71"/>
        <v>-3.1054534758560109E-2</v>
      </c>
      <c r="P93" s="23">
        <f t="shared" si="71"/>
        <v>-5.3160740631180384E-2</v>
      </c>
      <c r="Q93" s="23">
        <f t="shared" si="71"/>
        <v>-6.8371742224536784E-3</v>
      </c>
      <c r="R93" s="24">
        <f t="shared" si="71"/>
        <v>-6.8371742224536784E-3</v>
      </c>
      <c r="S93" s="3">
        <f t="shared" si="64"/>
        <v>-0.32956505846242712</v>
      </c>
      <c r="T93" s="44">
        <f t="shared" si="62"/>
        <v>-2.2144941076154279</v>
      </c>
    </row>
    <row r="94" spans="8:20" ht="13.5" thickBot="1">
      <c r="H94" t="s">
        <v>23</v>
      </c>
      <c r="I94" s="3">
        <f>-1*SUM(I85:I93)</f>
        <v>-0.3694519125684349</v>
      </c>
      <c r="J94" s="3">
        <f t="shared" ref="J94:R94" si="72">-1*SUM(J85:J93)</f>
        <v>-0.32952506176017127</v>
      </c>
      <c r="K94" s="3">
        <f t="shared" si="72"/>
        <v>-0.32952506176017121</v>
      </c>
      <c r="L94" s="3">
        <f t="shared" si="72"/>
        <v>-0.32952506176017127</v>
      </c>
      <c r="M94" s="3">
        <f t="shared" si="72"/>
        <v>-0.2664701359789915</v>
      </c>
      <c r="N94" s="3">
        <f t="shared" si="72"/>
        <v>-0.11410826785299438</v>
      </c>
      <c r="O94" s="3">
        <f t="shared" si="72"/>
        <v>0.319314396716053</v>
      </c>
      <c r="P94" s="3">
        <f t="shared" si="72"/>
        <v>0.20189323400603598</v>
      </c>
      <c r="Q94" s="3">
        <f t="shared" si="72"/>
        <v>0.34406781519323365</v>
      </c>
      <c r="R94" s="3">
        <f t="shared" si="72"/>
        <v>0.34406781519323371</v>
      </c>
      <c r="S94" s="48">
        <f>SUMSQ(S85:S93)</f>
        <v>0.50293627722221101</v>
      </c>
    </row>
    <row r="95" spans="8:20" ht="13.5" thickBot="1">
      <c r="H95" t="s">
        <v>24</v>
      </c>
      <c r="I95" s="4">
        <f t="shared" ref="I95:R95" si="73">I66-I94/W80</f>
        <v>-2.1915597115952234</v>
      </c>
      <c r="J95" s="3">
        <f t="shared" si="73"/>
        <v>-2.2103720810274745</v>
      </c>
      <c r="K95" s="3">
        <f t="shared" si="73"/>
        <v>-2.2103720810274745</v>
      </c>
      <c r="L95" s="3">
        <f t="shared" si="73"/>
        <v>-2.2103720810274745</v>
      </c>
      <c r="M95" s="3">
        <f t="shared" si="73"/>
        <v>-1.1249782817237521</v>
      </c>
      <c r="N95" s="3">
        <f t="shared" si="73"/>
        <v>-0.30648070092368956</v>
      </c>
      <c r="O95" s="3">
        <f t="shared" si="73"/>
        <v>1.6681337346404637</v>
      </c>
      <c r="P95" s="3">
        <f t="shared" si="73"/>
        <v>1.0279337011205618</v>
      </c>
      <c r="Q95" s="3">
        <f t="shared" si="73"/>
        <v>3.3606257420114072</v>
      </c>
      <c r="R95" s="3">
        <f t="shared" si="73"/>
        <v>3.3606257420114072</v>
      </c>
      <c r="S95" s="3">
        <f>AVERAGE(I95:R95)</f>
        <v>-8.3681601754124785E-2</v>
      </c>
    </row>
    <row r="96" spans="8:20" ht="13.5" thickBot="1">
      <c r="H96" t="s">
        <v>26</v>
      </c>
      <c r="I96" s="45">
        <f>I95-$S$95</f>
        <v>-2.1078781098410988</v>
      </c>
      <c r="J96" s="46">
        <f t="shared" ref="J96:R96" si="74">J95-$S$95</f>
        <v>-2.1266904792733499</v>
      </c>
      <c r="K96" s="46">
        <f t="shared" si="74"/>
        <v>-2.1266904792733499</v>
      </c>
      <c r="L96" s="46">
        <f t="shared" si="74"/>
        <v>-2.1266904792733499</v>
      </c>
      <c r="M96" s="46">
        <f t="shared" si="74"/>
        <v>-1.0412966799696273</v>
      </c>
      <c r="N96" s="46">
        <f t="shared" si="74"/>
        <v>-0.22279909916956478</v>
      </c>
      <c r="O96" s="46">
        <f t="shared" si="74"/>
        <v>1.7518153363945885</v>
      </c>
      <c r="P96" s="46">
        <f t="shared" si="74"/>
        <v>1.1116153028746867</v>
      </c>
      <c r="Q96" s="46">
        <f t="shared" si="74"/>
        <v>3.4443073437655318</v>
      </c>
      <c r="R96" s="47">
        <f t="shared" si="74"/>
        <v>3.4443073437655318</v>
      </c>
      <c r="S96" s="3">
        <f>AVERAGE(I96:R96)</f>
        <v>-8.8817841970012528E-17</v>
      </c>
    </row>
    <row r="97" spans="8:33" s="1" customFormat="1" ht="13.5" thickBot="1"/>
    <row r="99" spans="8:33">
      <c r="H99" s="5" t="s">
        <v>30</v>
      </c>
      <c r="V99" s="5" t="s">
        <v>31</v>
      </c>
    </row>
    <row r="100" spans="8:33" ht="13.5" thickBot="1">
      <c r="I100">
        <v>1</v>
      </c>
      <c r="J100">
        <v>2</v>
      </c>
      <c r="K100">
        <v>3</v>
      </c>
      <c r="L100">
        <v>4</v>
      </c>
      <c r="M100">
        <v>5</v>
      </c>
      <c r="N100">
        <v>6</v>
      </c>
      <c r="O100">
        <v>7</v>
      </c>
      <c r="P100">
        <v>8</v>
      </c>
      <c r="Q100">
        <v>9</v>
      </c>
      <c r="R100">
        <v>10</v>
      </c>
      <c r="W100">
        <v>1</v>
      </c>
      <c r="X100">
        <v>2</v>
      </c>
      <c r="Y100">
        <v>3</v>
      </c>
      <c r="Z100">
        <v>4</v>
      </c>
      <c r="AA100">
        <v>5</v>
      </c>
      <c r="AB100">
        <v>6</v>
      </c>
      <c r="AC100">
        <v>7</v>
      </c>
      <c r="AD100">
        <v>8</v>
      </c>
      <c r="AE100">
        <v>9</v>
      </c>
      <c r="AF100">
        <v>10</v>
      </c>
      <c r="AG100" t="s">
        <v>22</v>
      </c>
    </row>
    <row r="101" spans="8:33">
      <c r="H101" t="s">
        <v>2</v>
      </c>
      <c r="I101" s="7">
        <f>EXP($T85-I$96)/(1+EXP($T85-I$96))</f>
        <v>0.99611670932868657</v>
      </c>
      <c r="J101" s="8">
        <f t="shared" ref="J101:R101" si="75">EXP($T85-J$96)/(1+EXP($T85-J$96))</f>
        <v>0.99618880453764136</v>
      </c>
      <c r="K101" s="8">
        <f t="shared" si="75"/>
        <v>0.99618880453764136</v>
      </c>
      <c r="L101" s="8">
        <f t="shared" si="75"/>
        <v>0.99618880453764136</v>
      </c>
      <c r="M101" s="8">
        <f t="shared" si="75"/>
        <v>0.98880024125817578</v>
      </c>
      <c r="N101" s="8">
        <f t="shared" si="75"/>
        <v>0.97496440896205472</v>
      </c>
      <c r="O101" s="8">
        <f t="shared" si="75"/>
        <v>0.84389353188022365</v>
      </c>
      <c r="P101" s="8">
        <f t="shared" si="75"/>
        <v>0.91114434325042792</v>
      </c>
      <c r="Q101" s="8">
        <f t="shared" si="75"/>
        <v>0.49874902005996202</v>
      </c>
      <c r="R101" s="9">
        <f t="shared" si="75"/>
        <v>0.49874902005996202</v>
      </c>
      <c r="V101" t="s">
        <v>2</v>
      </c>
      <c r="W101" s="25">
        <f>I101*(1-I101)</f>
        <v>3.8682107248755229E-3</v>
      </c>
      <c r="X101" s="26">
        <f t="shared" ref="X101:X109" si="76">J101*(1-J101)</f>
        <v>3.7966702515063377E-3</v>
      </c>
      <c r="Y101" s="26">
        <f t="shared" ref="Y101:Y109" si="77">K101*(1-K101)</f>
        <v>3.7966702515063377E-3</v>
      </c>
      <c r="Z101" s="26">
        <f t="shared" ref="Z101:Z109" si="78">L101*(1-L101)</f>
        <v>3.7966702515063377E-3</v>
      </c>
      <c r="AA101" s="26">
        <f t="shared" ref="AA101:AA109" si="79">M101*(1-M101)</f>
        <v>1.1074324145949149E-2</v>
      </c>
      <c r="AB101" s="26">
        <f t="shared" ref="AB101:AB109" si="80">N101*(1-N101)</f>
        <v>2.4408810219326036E-2</v>
      </c>
      <c r="AC101" s="26">
        <f t="shared" ref="AC101:AC109" si="81">O101*(1-O101)</f>
        <v>0.13173723873094562</v>
      </c>
      <c r="AD101" s="26">
        <f t="shared" ref="AD101:AD109" si="82">P101*(1-P101)</f>
        <v>8.0960329013174306E-2</v>
      </c>
      <c r="AE101" s="26">
        <f t="shared" ref="AE101:AE109" si="83">Q101*(1-Q101)</f>
        <v>0.24999843504918962</v>
      </c>
      <c r="AF101" s="27">
        <f t="shared" ref="AF101:AF109" si="84">R101*(1-R101)</f>
        <v>0.24999843504918962</v>
      </c>
      <c r="AG101" s="3">
        <f>-1*SUM(W101:AF101)</f>
        <v>-0.76343579368716885</v>
      </c>
    </row>
    <row r="102" spans="8:33">
      <c r="H102" t="s">
        <v>3</v>
      </c>
      <c r="I102" s="10">
        <f t="shared" ref="I102:R102" si="85">EXP($T86-I$96)/(1+EXP($T86-I$96))</f>
        <v>0.98805291038490073</v>
      </c>
      <c r="J102" s="11">
        <f t="shared" si="85"/>
        <v>0.98827295152129724</v>
      </c>
      <c r="K102" s="11">
        <f t="shared" si="85"/>
        <v>0.98827295152129724</v>
      </c>
      <c r="L102" s="11">
        <f t="shared" si="85"/>
        <v>0.98827295152129724</v>
      </c>
      <c r="M102" s="11">
        <f t="shared" si="85"/>
        <v>0.96606116177132473</v>
      </c>
      <c r="N102" s="11">
        <f t="shared" si="85"/>
        <v>0.92622993835198641</v>
      </c>
      <c r="O102" s="11">
        <f t="shared" si="85"/>
        <v>0.63542345401091116</v>
      </c>
      <c r="P102" s="11">
        <f t="shared" si="85"/>
        <v>0.76776878498025702</v>
      </c>
      <c r="Q102" s="11">
        <f t="shared" si="85"/>
        <v>0.24288319251825669</v>
      </c>
      <c r="R102" s="12">
        <f t="shared" si="85"/>
        <v>0.24288319251825669</v>
      </c>
      <c r="V102" t="s">
        <v>3</v>
      </c>
      <c r="W102" s="28">
        <f t="shared" ref="W102:W109" si="86">I102*(1-I102)</f>
        <v>1.1804356664828059E-2</v>
      </c>
      <c r="X102" s="29">
        <f t="shared" si="76"/>
        <v>1.1589524812680918E-2</v>
      </c>
      <c r="Y102" s="29">
        <f t="shared" si="77"/>
        <v>1.1589524812680918E-2</v>
      </c>
      <c r="Z102" s="29">
        <f t="shared" si="78"/>
        <v>1.1589524812680918E-2</v>
      </c>
      <c r="AA102" s="29">
        <f t="shared" si="79"/>
        <v>3.278699348836308E-2</v>
      </c>
      <c r="AB102" s="29">
        <f t="shared" si="80"/>
        <v>6.8328039652461856E-2</v>
      </c>
      <c r="AC102" s="29">
        <f t="shared" si="81"/>
        <v>0.23166048810375464</v>
      </c>
      <c r="AD102" s="29">
        <f t="shared" si="82"/>
        <v>0.17829987779019688</v>
      </c>
      <c r="AE102" s="29">
        <f t="shared" si="83"/>
        <v>0.18389094731039615</v>
      </c>
      <c r="AF102" s="30">
        <f t="shared" si="84"/>
        <v>0.18389094731039615</v>
      </c>
      <c r="AG102" s="3">
        <f t="shared" ref="AG102:AG109" si="87">-1*SUM(W102:AF102)</f>
        <v>-0.9254302247584395</v>
      </c>
    </row>
    <row r="103" spans="8:33">
      <c r="H103" t="s">
        <v>4</v>
      </c>
      <c r="I103" s="10">
        <f t="shared" ref="I103:R103" si="88">EXP($T87-I$96)/(1+EXP($T87-I$96))</f>
        <v>0.97006865418299959</v>
      </c>
      <c r="J103" s="11">
        <f t="shared" si="88"/>
        <v>0.97061007617066208</v>
      </c>
      <c r="K103" s="11">
        <f t="shared" si="88"/>
        <v>0.97061007617066208</v>
      </c>
      <c r="L103" s="11">
        <f t="shared" si="88"/>
        <v>0.97061007617066208</v>
      </c>
      <c r="M103" s="11">
        <f t="shared" si="88"/>
        <v>0.91772867280404857</v>
      </c>
      <c r="N103" s="11">
        <f t="shared" si="88"/>
        <v>0.83109133162674531</v>
      </c>
      <c r="O103" s="11">
        <f t="shared" si="88"/>
        <v>0.40582957438417405</v>
      </c>
      <c r="P103" s="11">
        <f t="shared" si="88"/>
        <v>0.56438237683893067</v>
      </c>
      <c r="Q103" s="11">
        <f t="shared" si="88"/>
        <v>0.11167697479785488</v>
      </c>
      <c r="R103" s="12">
        <f t="shared" si="88"/>
        <v>0.11167697479785488</v>
      </c>
      <c r="V103" t="s">
        <v>4</v>
      </c>
      <c r="W103" s="28">
        <f t="shared" si="86"/>
        <v>2.9035460354583542E-2</v>
      </c>
      <c r="X103" s="29">
        <f t="shared" si="76"/>
        <v>2.8526156206643633E-2</v>
      </c>
      <c r="Y103" s="29">
        <f t="shared" si="77"/>
        <v>2.8526156206643633E-2</v>
      </c>
      <c r="Z103" s="29">
        <f t="shared" si="78"/>
        <v>2.8526156206643633E-2</v>
      </c>
      <c r="AA103" s="29">
        <f t="shared" si="79"/>
        <v>7.5502755917368131E-2</v>
      </c>
      <c r="AB103" s="29">
        <f t="shared" si="80"/>
        <v>0.14037853012162857</v>
      </c>
      <c r="AC103" s="29">
        <f t="shared" si="81"/>
        <v>0.24113193093933422</v>
      </c>
      <c r="AD103" s="29">
        <f t="shared" si="82"/>
        <v>0.24585490955256992</v>
      </c>
      <c r="AE103" s="29">
        <f t="shared" si="83"/>
        <v>9.9205228097854162E-2</v>
      </c>
      <c r="AF103" s="30">
        <f t="shared" si="84"/>
        <v>9.9205228097854162E-2</v>
      </c>
      <c r="AG103" s="3">
        <f t="shared" si="87"/>
        <v>-1.0158925117011235</v>
      </c>
    </row>
    <row r="104" spans="8:33">
      <c r="H104" t="s">
        <v>6</v>
      </c>
      <c r="I104" s="10">
        <f t="shared" ref="I104:R104" si="89">EXP($T88-I$96)/(1+EXP($T88-I$96))</f>
        <v>0.97006865418299959</v>
      </c>
      <c r="J104" s="11">
        <f t="shared" si="89"/>
        <v>0.97061007617066208</v>
      </c>
      <c r="K104" s="11">
        <f t="shared" si="89"/>
        <v>0.97061007617066208</v>
      </c>
      <c r="L104" s="11">
        <f t="shared" si="89"/>
        <v>0.97061007617066208</v>
      </c>
      <c r="M104" s="11">
        <f t="shared" si="89"/>
        <v>0.91772867280404857</v>
      </c>
      <c r="N104" s="11">
        <f t="shared" si="89"/>
        <v>0.83109133162674531</v>
      </c>
      <c r="O104" s="11">
        <f t="shared" si="89"/>
        <v>0.40582957438417405</v>
      </c>
      <c r="P104" s="11">
        <f t="shared" si="89"/>
        <v>0.56438237683893067</v>
      </c>
      <c r="Q104" s="11">
        <f t="shared" si="89"/>
        <v>0.11167697479785488</v>
      </c>
      <c r="R104" s="12">
        <f t="shared" si="89"/>
        <v>0.11167697479785488</v>
      </c>
      <c r="V104" t="s">
        <v>6</v>
      </c>
      <c r="W104" s="28">
        <f t="shared" si="86"/>
        <v>2.9035460354583542E-2</v>
      </c>
      <c r="X104" s="29">
        <f t="shared" si="76"/>
        <v>2.8526156206643633E-2</v>
      </c>
      <c r="Y104" s="29">
        <f t="shared" si="77"/>
        <v>2.8526156206643633E-2</v>
      </c>
      <c r="Z104" s="29">
        <f t="shared" si="78"/>
        <v>2.8526156206643633E-2</v>
      </c>
      <c r="AA104" s="29">
        <f t="shared" si="79"/>
        <v>7.5502755917368131E-2</v>
      </c>
      <c r="AB104" s="29">
        <f t="shared" si="80"/>
        <v>0.14037853012162857</v>
      </c>
      <c r="AC104" s="29">
        <f t="shared" si="81"/>
        <v>0.24113193093933422</v>
      </c>
      <c r="AD104" s="29">
        <f t="shared" si="82"/>
        <v>0.24585490955256992</v>
      </c>
      <c r="AE104" s="29">
        <f t="shared" si="83"/>
        <v>9.9205228097854162E-2</v>
      </c>
      <c r="AF104" s="30">
        <f t="shared" si="84"/>
        <v>9.9205228097854162E-2</v>
      </c>
      <c r="AG104" s="3">
        <f t="shared" si="87"/>
        <v>-1.0158925117011235</v>
      </c>
    </row>
    <row r="105" spans="8:33">
      <c r="H105" t="s">
        <v>7</v>
      </c>
      <c r="I105" s="10">
        <f t="shared" ref="I105:R105" si="90">EXP($T89-I$96)/(1+EXP($T89-I$96))</f>
        <v>0.97006865418299959</v>
      </c>
      <c r="J105" s="11">
        <f t="shared" si="90"/>
        <v>0.97061007617066208</v>
      </c>
      <c r="K105" s="11">
        <f t="shared" si="90"/>
        <v>0.97061007617066208</v>
      </c>
      <c r="L105" s="11">
        <f t="shared" si="90"/>
        <v>0.97061007617066208</v>
      </c>
      <c r="M105" s="11">
        <f t="shared" si="90"/>
        <v>0.91772867280404857</v>
      </c>
      <c r="N105" s="11">
        <f t="shared" si="90"/>
        <v>0.83109133162674531</v>
      </c>
      <c r="O105" s="11">
        <f t="shared" si="90"/>
        <v>0.40582957438417405</v>
      </c>
      <c r="P105" s="11">
        <f t="shared" si="90"/>
        <v>0.56438237683893067</v>
      </c>
      <c r="Q105" s="11">
        <f t="shared" si="90"/>
        <v>0.11167697479785488</v>
      </c>
      <c r="R105" s="12">
        <f t="shared" si="90"/>
        <v>0.11167697479785488</v>
      </c>
      <c r="V105" t="s">
        <v>7</v>
      </c>
      <c r="W105" s="28">
        <f t="shared" si="86"/>
        <v>2.9035460354583542E-2</v>
      </c>
      <c r="X105" s="29">
        <f t="shared" si="76"/>
        <v>2.8526156206643633E-2</v>
      </c>
      <c r="Y105" s="29">
        <f t="shared" si="77"/>
        <v>2.8526156206643633E-2</v>
      </c>
      <c r="Z105" s="29">
        <f t="shared" si="78"/>
        <v>2.8526156206643633E-2</v>
      </c>
      <c r="AA105" s="29">
        <f t="shared" si="79"/>
        <v>7.5502755917368131E-2</v>
      </c>
      <c r="AB105" s="29">
        <f t="shared" si="80"/>
        <v>0.14037853012162857</v>
      </c>
      <c r="AC105" s="29">
        <f t="shared" si="81"/>
        <v>0.24113193093933422</v>
      </c>
      <c r="AD105" s="29">
        <f t="shared" si="82"/>
        <v>0.24585490955256992</v>
      </c>
      <c r="AE105" s="29">
        <f t="shared" si="83"/>
        <v>9.9205228097854162E-2</v>
      </c>
      <c r="AF105" s="30">
        <f t="shared" si="84"/>
        <v>9.9205228097854162E-2</v>
      </c>
      <c r="AG105" s="3">
        <f t="shared" si="87"/>
        <v>-1.0158925117011235</v>
      </c>
    </row>
    <row r="106" spans="8:33">
      <c r="H106" t="s">
        <v>8</v>
      </c>
      <c r="I106" s="10">
        <f t="shared" ref="I106:R106" si="91">EXP($T90-I$96)/(1+EXP($T90-I$96))</f>
        <v>0.93413834683750252</v>
      </c>
      <c r="J106" s="11">
        <f t="shared" si="91"/>
        <v>0.93528634732133187</v>
      </c>
      <c r="K106" s="11">
        <f t="shared" si="91"/>
        <v>0.93528634732133187</v>
      </c>
      <c r="L106" s="11">
        <f t="shared" si="91"/>
        <v>0.93528634732133187</v>
      </c>
      <c r="M106" s="11">
        <f t="shared" si="91"/>
        <v>0.82998017154000636</v>
      </c>
      <c r="N106" s="11">
        <f t="shared" si="91"/>
        <v>0.68286922937362182</v>
      </c>
      <c r="O106" s="11">
        <f t="shared" si="91"/>
        <v>0.23012150107344934</v>
      </c>
      <c r="P106" s="11">
        <f t="shared" si="91"/>
        <v>0.36183114922816995</v>
      </c>
      <c r="Q106" s="11">
        <f t="shared" si="91"/>
        <v>5.2147765755168655E-2</v>
      </c>
      <c r="R106" s="12">
        <f t="shared" si="91"/>
        <v>5.2147765755168655E-2</v>
      </c>
      <c r="V106" t="s">
        <v>8</v>
      </c>
      <c r="W106" s="28">
        <f t="shared" si="86"/>
        <v>6.1523895805200367E-2</v>
      </c>
      <c r="X106" s="29">
        <f t="shared" si="76"/>
        <v>6.0525795835652839E-2</v>
      </c>
      <c r="Y106" s="29">
        <f t="shared" si="77"/>
        <v>6.0525795835652839E-2</v>
      </c>
      <c r="Z106" s="29">
        <f t="shared" si="78"/>
        <v>6.0525795835652839E-2</v>
      </c>
      <c r="AA106" s="29">
        <f t="shared" si="79"/>
        <v>0.14111308639042797</v>
      </c>
      <c r="AB106" s="29">
        <f t="shared" si="80"/>
        <v>0.21655884494829769</v>
      </c>
      <c r="AC106" s="29">
        <f t="shared" si="81"/>
        <v>0.1771655958171518</v>
      </c>
      <c r="AD106" s="29">
        <f t="shared" si="82"/>
        <v>0.23090936867639175</v>
      </c>
      <c r="AE106" s="29">
        <f t="shared" si="83"/>
        <v>4.9428376281912711E-2</v>
      </c>
      <c r="AF106" s="30">
        <f t="shared" si="84"/>
        <v>4.9428376281912711E-2</v>
      </c>
      <c r="AG106" s="3">
        <f t="shared" si="87"/>
        <v>-1.1077049317082535</v>
      </c>
    </row>
    <row r="107" spans="8:33">
      <c r="H107" t="s">
        <v>9</v>
      </c>
      <c r="I107" s="10">
        <f t="shared" ref="I107:R107" si="92">EXP($T91-I$96)/(1+EXP($T91-I$96))</f>
        <v>0.87120750215190079</v>
      </c>
      <c r="J107" s="11">
        <f t="shared" si="92"/>
        <v>0.87330364409053596</v>
      </c>
      <c r="K107" s="11">
        <f t="shared" si="92"/>
        <v>0.87330364409053596</v>
      </c>
      <c r="L107" s="11">
        <f t="shared" si="92"/>
        <v>0.87330364409053596</v>
      </c>
      <c r="M107" s="11">
        <f t="shared" si="92"/>
        <v>0.6995374452106552</v>
      </c>
      <c r="N107" s="11">
        <f t="shared" si="92"/>
        <v>0.50664925966885788</v>
      </c>
      <c r="O107" s="11">
        <f t="shared" si="92"/>
        <v>0.1247698730757133</v>
      </c>
      <c r="P107" s="11">
        <f t="shared" si="92"/>
        <v>0.21285257013046482</v>
      </c>
      <c r="Q107" s="11">
        <f t="shared" si="92"/>
        <v>2.5568132827383624E-2</v>
      </c>
      <c r="R107" s="12">
        <f t="shared" si="92"/>
        <v>2.5568132827383624E-2</v>
      </c>
      <c r="V107" t="s">
        <v>9</v>
      </c>
      <c r="W107" s="28">
        <f t="shared" si="86"/>
        <v>0.11220499034614657</v>
      </c>
      <c r="X107" s="29">
        <f t="shared" si="76"/>
        <v>0.11064438930872646</v>
      </c>
      <c r="Y107" s="29">
        <f t="shared" si="77"/>
        <v>0.11064438930872646</v>
      </c>
      <c r="Z107" s="29">
        <f t="shared" si="78"/>
        <v>0.11064438930872646</v>
      </c>
      <c r="AA107" s="29">
        <f t="shared" si="79"/>
        <v>0.21018480795880479</v>
      </c>
      <c r="AB107" s="29">
        <f t="shared" si="80"/>
        <v>0.24995578734585611</v>
      </c>
      <c r="AC107" s="29">
        <f t="shared" si="81"/>
        <v>0.1092023518483837</v>
      </c>
      <c r="AD107" s="29">
        <f t="shared" si="82"/>
        <v>0.16754635351932037</v>
      </c>
      <c r="AE107" s="29">
        <f t="shared" si="83"/>
        <v>2.4914403411104891E-2</v>
      </c>
      <c r="AF107" s="30">
        <f t="shared" si="84"/>
        <v>2.4914403411104891E-2</v>
      </c>
      <c r="AG107" s="3">
        <f t="shared" si="87"/>
        <v>-1.2308562657669007</v>
      </c>
    </row>
    <row r="108" spans="8:33">
      <c r="H108" t="s">
        <v>10</v>
      </c>
      <c r="I108" s="10">
        <f t="shared" ref="I108:R108" si="93">EXP($T92-I$96)/(1+EXP($T92-I$96))</f>
        <v>0.64261086145744095</v>
      </c>
      <c r="J108" s="11">
        <f t="shared" si="93"/>
        <v>0.6469196635840383</v>
      </c>
      <c r="K108" s="11">
        <f t="shared" si="93"/>
        <v>0.6469196635840383</v>
      </c>
      <c r="L108" s="11">
        <f t="shared" si="93"/>
        <v>0.6469196635840383</v>
      </c>
      <c r="M108" s="11">
        <f t="shared" si="93"/>
        <v>0.3822834625377336</v>
      </c>
      <c r="N108" s="11">
        <f t="shared" si="93"/>
        <v>0.21444033462906731</v>
      </c>
      <c r="O108" s="11">
        <f t="shared" si="93"/>
        <v>3.6509880535750418E-2</v>
      </c>
      <c r="P108" s="11">
        <f t="shared" si="93"/>
        <v>6.7058365447425453E-2</v>
      </c>
      <c r="Q108" s="11">
        <f t="shared" si="93"/>
        <v>6.9263536784655308E-3</v>
      </c>
      <c r="R108" s="12">
        <f t="shared" si="93"/>
        <v>6.9263536784655308E-3</v>
      </c>
      <c r="V108" t="s">
        <v>10</v>
      </c>
      <c r="W108" s="28">
        <f t="shared" si="86"/>
        <v>0.22966214219436659</v>
      </c>
      <c r="X108" s="29">
        <f t="shared" si="76"/>
        <v>0.22841461245235301</v>
      </c>
      <c r="Y108" s="29">
        <f t="shared" si="77"/>
        <v>0.22841461245235301</v>
      </c>
      <c r="Z108" s="29">
        <f t="shared" si="78"/>
        <v>0.22841461245235301</v>
      </c>
      <c r="AA108" s="29">
        <f t="shared" si="79"/>
        <v>0.23614281680789484</v>
      </c>
      <c r="AB108" s="29">
        <f t="shared" si="80"/>
        <v>0.16845567751324095</v>
      </c>
      <c r="AC108" s="29">
        <f t="shared" si="81"/>
        <v>3.5176909159015647E-2</v>
      </c>
      <c r="AD108" s="29">
        <f t="shared" si="82"/>
        <v>6.2561541070944984E-2</v>
      </c>
      <c r="AE108" s="29">
        <f t="shared" si="83"/>
        <v>6.8783793031863385E-3</v>
      </c>
      <c r="AF108" s="30">
        <f t="shared" si="84"/>
        <v>6.8783793031863385E-3</v>
      </c>
      <c r="AG108" s="3">
        <f t="shared" si="87"/>
        <v>-1.4309996827088949</v>
      </c>
    </row>
    <row r="109" spans="8:33" ht="13.5" thickBot="1">
      <c r="H109" t="s">
        <v>11</v>
      </c>
      <c r="I109" s="13">
        <f t="shared" ref="I109:R109" si="94">EXP($T93-I$96)/(1+EXP($T93-I$96))</f>
        <v>0.47337121982665209</v>
      </c>
      <c r="J109" s="14">
        <f t="shared" si="94"/>
        <v>0.4780631845520476</v>
      </c>
      <c r="K109" s="14">
        <f t="shared" si="94"/>
        <v>0.4780631845520476</v>
      </c>
      <c r="L109" s="14">
        <f t="shared" si="94"/>
        <v>0.4780631845520476</v>
      </c>
      <c r="M109" s="14">
        <f t="shared" si="94"/>
        <v>0.236277520558549</v>
      </c>
      <c r="N109" s="14">
        <f t="shared" si="94"/>
        <v>0.12007765418933086</v>
      </c>
      <c r="O109" s="14">
        <f t="shared" si="94"/>
        <v>1.8591041189494693E-2</v>
      </c>
      <c r="P109" s="14">
        <f t="shared" si="94"/>
        <v>3.4686263819089645E-2</v>
      </c>
      <c r="Q109" s="14">
        <f t="shared" si="94"/>
        <v>3.4745785763079318E-3</v>
      </c>
      <c r="R109" s="15">
        <f t="shared" si="94"/>
        <v>3.4745785763079318E-3</v>
      </c>
      <c r="V109" t="s">
        <v>11</v>
      </c>
      <c r="W109" s="31">
        <f t="shared" si="86"/>
        <v>0.24929090806647952</v>
      </c>
      <c r="X109" s="32">
        <f t="shared" si="76"/>
        <v>0.2495187761280025</v>
      </c>
      <c r="Y109" s="32">
        <f t="shared" si="77"/>
        <v>0.2495187761280025</v>
      </c>
      <c r="Z109" s="32">
        <f t="shared" si="78"/>
        <v>0.2495187761280025</v>
      </c>
      <c r="AA109" s="32">
        <f t="shared" si="79"/>
        <v>0.18045045383725344</v>
      </c>
      <c r="AB109" s="32">
        <f t="shared" si="80"/>
        <v>0.10565901115371833</v>
      </c>
      <c r="AC109" s="32">
        <f t="shared" si="81"/>
        <v>1.8245414376985205E-2</v>
      </c>
      <c r="AD109" s="32">
        <f t="shared" si="82"/>
        <v>3.3483126921362155E-2</v>
      </c>
      <c r="AE109" s="32">
        <f t="shared" si="83"/>
        <v>3.4625058800249937E-3</v>
      </c>
      <c r="AF109" s="33">
        <f t="shared" si="84"/>
        <v>3.4625058800249937E-3</v>
      </c>
      <c r="AG109" s="3">
        <f t="shared" si="87"/>
        <v>-1.3426102544998564</v>
      </c>
    </row>
    <row r="110" spans="8:33">
      <c r="V110" t="s">
        <v>22</v>
      </c>
      <c r="W110" s="3">
        <f t="shared" ref="W110:AF110" si="95">-1*SUM(W101:W109)</f>
        <v>-0.75546088486564722</v>
      </c>
      <c r="X110" s="3">
        <f t="shared" si="95"/>
        <v>-0.75006823740885298</v>
      </c>
      <c r="Y110" s="3">
        <f t="shared" si="95"/>
        <v>-0.75006823740885298</v>
      </c>
      <c r="Z110" s="3">
        <f t="shared" si="95"/>
        <v>-0.75006823740885298</v>
      </c>
      <c r="AA110" s="3">
        <f t="shared" si="95"/>
        <v>-1.0382607503807977</v>
      </c>
      <c r="AB110" s="3">
        <f t="shared" si="95"/>
        <v>-1.2545017611977867</v>
      </c>
      <c r="AC110" s="3">
        <f t="shared" si="95"/>
        <v>-1.4265837908542396</v>
      </c>
      <c r="AD110" s="3">
        <f t="shared" si="95"/>
        <v>-1.4913253256491004</v>
      </c>
      <c r="AE110" s="3">
        <f t="shared" si="95"/>
        <v>-0.8161887315293771</v>
      </c>
      <c r="AF110" s="3">
        <f t="shared" si="95"/>
        <v>-0.8161887315293771</v>
      </c>
      <c r="AG110" s="3"/>
    </row>
    <row r="113" spans="8:20">
      <c r="H113" s="5" t="s">
        <v>44</v>
      </c>
    </row>
    <row r="114" spans="8:20" ht="13.5" thickBot="1">
      <c r="I114">
        <v>1</v>
      </c>
      <c r="J114">
        <v>2</v>
      </c>
      <c r="K114">
        <v>3</v>
      </c>
      <c r="L114">
        <v>4</v>
      </c>
      <c r="M114">
        <v>5</v>
      </c>
      <c r="N114">
        <v>6</v>
      </c>
      <c r="O114">
        <v>7</v>
      </c>
      <c r="P114">
        <v>8</v>
      </c>
      <c r="Q114">
        <v>9</v>
      </c>
      <c r="R114">
        <v>10</v>
      </c>
      <c r="S114" t="s">
        <v>23</v>
      </c>
      <c r="T114" t="s">
        <v>25</v>
      </c>
    </row>
    <row r="115" spans="8:20">
      <c r="H115" t="s">
        <v>2</v>
      </c>
      <c r="I115" s="16" t="str">
        <f t="shared" ref="I115:R115" si="96">IF(ISERROR(I24-I101),".",I24-I101)</f>
        <v>.</v>
      </c>
      <c r="J115" s="17">
        <f t="shared" si="96"/>
        <v>3.8111954623586408E-3</v>
      </c>
      <c r="K115" s="17">
        <f t="shared" si="96"/>
        <v>3.8111954623586408E-3</v>
      </c>
      <c r="L115" s="17">
        <f t="shared" si="96"/>
        <v>3.8111954623586408E-3</v>
      </c>
      <c r="M115" s="17">
        <f t="shared" si="96"/>
        <v>1.1199758741824217E-2</v>
      </c>
      <c r="N115" s="17">
        <f t="shared" si="96"/>
        <v>2.5035591037945282E-2</v>
      </c>
      <c r="O115" s="17">
        <f t="shared" si="96"/>
        <v>0.15610646811977635</v>
      </c>
      <c r="P115" s="17">
        <f t="shared" si="96"/>
        <v>8.8855656749572076E-2</v>
      </c>
      <c r="Q115" s="17">
        <f t="shared" si="96"/>
        <v>-0.49874902005996202</v>
      </c>
      <c r="R115" s="18">
        <f t="shared" si="96"/>
        <v>0.50125097994003798</v>
      </c>
      <c r="S115" s="3">
        <f>SUM(I115:R115)</f>
        <v>0.29513302091626981</v>
      </c>
      <c r="T115" s="42">
        <f>T85-S115/AG101</f>
        <v>3.8258886684824054</v>
      </c>
    </row>
    <row r="116" spans="8:20">
      <c r="H116" t="s">
        <v>3</v>
      </c>
      <c r="I116" s="19">
        <f t="shared" ref="I116:R116" si="97">IF(ISERROR(I25-I102),".",I25-I102)</f>
        <v>1.1947089615099271E-2</v>
      </c>
      <c r="J116" s="20">
        <f t="shared" si="97"/>
        <v>1.1727048478702762E-2</v>
      </c>
      <c r="K116" s="20">
        <f t="shared" si="97"/>
        <v>1.1727048478702762E-2</v>
      </c>
      <c r="L116" s="20">
        <f t="shared" si="97"/>
        <v>1.1727048478702762E-2</v>
      </c>
      <c r="M116" s="20">
        <f t="shared" si="97"/>
        <v>3.3938838228675272E-2</v>
      </c>
      <c r="N116" s="20">
        <f t="shared" si="97"/>
        <v>7.3770061648013585E-2</v>
      </c>
      <c r="O116" s="20">
        <f t="shared" si="97"/>
        <v>0.36457654598908884</v>
      </c>
      <c r="P116" s="20">
        <f t="shared" si="97"/>
        <v>-0.76776878498025702</v>
      </c>
      <c r="Q116" s="20">
        <f t="shared" si="97"/>
        <v>0.75711680748174337</v>
      </c>
      <c r="R116" s="21">
        <f t="shared" si="97"/>
        <v>-0.24288319251825669</v>
      </c>
      <c r="S116" s="3">
        <f t="shared" ref="S116:S123" si="98">SUM(I116:R116)</f>
        <v>0.26587851090021491</v>
      </c>
      <c r="T116" s="43">
        <f t="shared" ref="T116:T123" si="99">T86-S116/AG102</f>
        <v>2.5946730389383745</v>
      </c>
    </row>
    <row r="117" spans="8:20">
      <c r="H117" t="s">
        <v>4</v>
      </c>
      <c r="I117" s="19">
        <f t="shared" ref="I117:R117" si="100">IF(ISERROR(I26-I103),".",I26-I103)</f>
        <v>2.993134581700041E-2</v>
      </c>
      <c r="J117" s="20">
        <f t="shared" si="100"/>
        <v>2.9389923829337916E-2</v>
      </c>
      <c r="K117" s="20">
        <f t="shared" si="100"/>
        <v>2.9389923829337916E-2</v>
      </c>
      <c r="L117" s="20">
        <f t="shared" si="100"/>
        <v>2.9389923829337916E-2</v>
      </c>
      <c r="M117" s="20">
        <f t="shared" si="100"/>
        <v>8.2271327195951427E-2</v>
      </c>
      <c r="N117" s="20">
        <f t="shared" si="100"/>
        <v>0.16890866837325469</v>
      </c>
      <c r="O117" s="20">
        <f t="shared" si="100"/>
        <v>-0.40582957438417405</v>
      </c>
      <c r="P117" s="20">
        <f t="shared" si="100"/>
        <v>0.43561762316106933</v>
      </c>
      <c r="Q117" s="20">
        <f t="shared" si="100"/>
        <v>-0.11167697479785488</v>
      </c>
      <c r="R117" s="21">
        <f t="shared" si="100"/>
        <v>-0.11167697479785488</v>
      </c>
      <c r="S117" s="3">
        <f t="shared" si="98"/>
        <v>0.1757152120554058</v>
      </c>
      <c r="T117" s="43">
        <f t="shared" si="99"/>
        <v>1.5435487927544953</v>
      </c>
    </row>
    <row r="118" spans="8:20">
      <c r="H118" t="s">
        <v>6</v>
      </c>
      <c r="I118" s="19">
        <f t="shared" ref="I118:R118" si="101">IF(ISERROR(I27-I104),".",I27-I104)</f>
        <v>2.993134581700041E-2</v>
      </c>
      <c r="J118" s="20">
        <f t="shared" si="101"/>
        <v>2.9389923829337916E-2</v>
      </c>
      <c r="K118" s="20">
        <f t="shared" si="101"/>
        <v>2.9389923829337916E-2</v>
      </c>
      <c r="L118" s="20">
        <f t="shared" si="101"/>
        <v>2.9389923829337916E-2</v>
      </c>
      <c r="M118" s="20">
        <f t="shared" si="101"/>
        <v>8.2271327195951427E-2</v>
      </c>
      <c r="N118" s="20">
        <f t="shared" si="101"/>
        <v>0.16890866837325469</v>
      </c>
      <c r="O118" s="20">
        <f t="shared" si="101"/>
        <v>-0.40582957438417405</v>
      </c>
      <c r="P118" s="20">
        <f t="shared" si="101"/>
        <v>0.43561762316106933</v>
      </c>
      <c r="Q118" s="20">
        <f t="shared" si="101"/>
        <v>-0.11167697479785488</v>
      </c>
      <c r="R118" s="21">
        <f t="shared" si="101"/>
        <v>-0.11167697479785488</v>
      </c>
      <c r="S118" s="3">
        <f t="shared" si="98"/>
        <v>0.1757152120554058</v>
      </c>
      <c r="T118" s="43">
        <f t="shared" si="99"/>
        <v>1.5435487927544953</v>
      </c>
    </row>
    <row r="119" spans="8:20">
      <c r="H119" t="s">
        <v>7</v>
      </c>
      <c r="I119" s="19">
        <f t="shared" ref="I119:R119" si="102">IF(ISERROR(I28-I105),".",I28-I105)</f>
        <v>2.993134581700041E-2</v>
      </c>
      <c r="J119" s="20">
        <f t="shared" si="102"/>
        <v>2.9389923829337916E-2</v>
      </c>
      <c r="K119" s="20">
        <f t="shared" si="102"/>
        <v>2.9389923829337916E-2</v>
      </c>
      <c r="L119" s="20">
        <f t="shared" si="102"/>
        <v>2.9389923829337916E-2</v>
      </c>
      <c r="M119" s="20">
        <f t="shared" si="102"/>
        <v>8.2271327195951427E-2</v>
      </c>
      <c r="N119" s="20">
        <f t="shared" si="102"/>
        <v>0.16890866837325469</v>
      </c>
      <c r="O119" s="20">
        <f t="shared" si="102"/>
        <v>-0.40582957438417405</v>
      </c>
      <c r="P119" s="20">
        <f t="shared" si="102"/>
        <v>0.43561762316106933</v>
      </c>
      <c r="Q119" s="20">
        <f t="shared" si="102"/>
        <v>-0.11167697479785488</v>
      </c>
      <c r="R119" s="21">
        <f t="shared" si="102"/>
        <v>-0.11167697479785488</v>
      </c>
      <c r="S119" s="3">
        <f t="shared" si="98"/>
        <v>0.1757152120554058</v>
      </c>
      <c r="T119" s="43">
        <f t="shared" si="99"/>
        <v>1.5435487927544953</v>
      </c>
    </row>
    <row r="120" spans="8:20">
      <c r="H120" t="s">
        <v>8</v>
      </c>
      <c r="I120" s="19">
        <f t="shared" ref="I120:R120" si="103">IF(ISERROR(I29-I106),".",I29-I106)</f>
        <v>6.586165316249748E-2</v>
      </c>
      <c r="J120" s="20">
        <f t="shared" si="103"/>
        <v>6.4713652678668132E-2</v>
      </c>
      <c r="K120" s="20">
        <f t="shared" si="103"/>
        <v>6.4713652678668132E-2</v>
      </c>
      <c r="L120" s="20">
        <f t="shared" si="103"/>
        <v>6.4713652678668132E-2</v>
      </c>
      <c r="M120" s="20">
        <f t="shared" si="103"/>
        <v>0.17001982845999364</v>
      </c>
      <c r="N120" s="20">
        <f t="shared" si="103"/>
        <v>-0.68286922937362182</v>
      </c>
      <c r="O120" s="20">
        <f t="shared" si="103"/>
        <v>0.76987849892655069</v>
      </c>
      <c r="P120" s="20">
        <f t="shared" si="103"/>
        <v>-0.36183114922816995</v>
      </c>
      <c r="Q120" s="20">
        <f t="shared" si="103"/>
        <v>-5.2147765755168655E-2</v>
      </c>
      <c r="R120" s="21">
        <f t="shared" si="103"/>
        <v>-5.2147765755168655E-2</v>
      </c>
      <c r="S120" s="3">
        <f t="shared" si="98"/>
        <v>5.090502847291712E-2</v>
      </c>
      <c r="T120" s="43">
        <f t="shared" si="99"/>
        <v>0.59014546731967854</v>
      </c>
    </row>
    <row r="121" spans="8:20">
      <c r="H121" t="s">
        <v>9</v>
      </c>
      <c r="I121" s="19">
        <f t="shared" ref="I121:R121" si="104">IF(ISERROR(I30-I107),".",I30-I107)</f>
        <v>0.12879249784809921</v>
      </c>
      <c r="J121" s="20">
        <f t="shared" si="104"/>
        <v>0.12669635590946404</v>
      </c>
      <c r="K121" s="20">
        <f t="shared" si="104"/>
        <v>0.12669635590946404</v>
      </c>
      <c r="L121" s="20">
        <f t="shared" si="104"/>
        <v>0.12669635590946404</v>
      </c>
      <c r="M121" s="20">
        <f t="shared" si="104"/>
        <v>-0.6995374452106552</v>
      </c>
      <c r="N121" s="20">
        <f t="shared" si="104"/>
        <v>0.49335074033114212</v>
      </c>
      <c r="O121" s="20">
        <f t="shared" si="104"/>
        <v>-0.1247698730757133</v>
      </c>
      <c r="P121" s="20">
        <f t="shared" si="104"/>
        <v>-0.21285257013046482</v>
      </c>
      <c r="Q121" s="20">
        <f t="shared" si="104"/>
        <v>-2.5568132827383624E-2</v>
      </c>
      <c r="R121" s="21">
        <f t="shared" si="104"/>
        <v>-2.5568132827383624E-2</v>
      </c>
      <c r="S121" s="3">
        <f t="shared" si="98"/>
        <v>-8.6063848163967116E-2</v>
      </c>
      <c r="T121" s="43">
        <f t="shared" si="99"/>
        <v>-0.26612242446522544</v>
      </c>
    </row>
    <row r="122" spans="8:20">
      <c r="H122" t="s">
        <v>10</v>
      </c>
      <c r="I122" s="19">
        <f t="shared" ref="I122:R122" si="105">IF(ISERROR(I31-I108),".",I31-I108)</f>
        <v>0.35738913854255905</v>
      </c>
      <c r="J122" s="20">
        <f t="shared" si="105"/>
        <v>-0.6469196635840383</v>
      </c>
      <c r="K122" s="20">
        <f t="shared" si="105"/>
        <v>0.3530803364159617</v>
      </c>
      <c r="L122" s="20">
        <f t="shared" si="105"/>
        <v>-0.6469196635840383</v>
      </c>
      <c r="M122" s="20">
        <f t="shared" si="105"/>
        <v>0.6177165374622664</v>
      </c>
      <c r="N122" s="20">
        <f t="shared" si="105"/>
        <v>-0.21444033462906731</v>
      </c>
      <c r="O122" s="20">
        <f t="shared" si="105"/>
        <v>-3.6509880535750418E-2</v>
      </c>
      <c r="P122" s="20">
        <f t="shared" si="105"/>
        <v>-6.7058365447425453E-2</v>
      </c>
      <c r="Q122" s="20">
        <f t="shared" si="105"/>
        <v>-6.9263536784655308E-3</v>
      </c>
      <c r="R122" s="21">
        <f t="shared" si="105"/>
        <v>-6.9263536784655308E-3</v>
      </c>
      <c r="S122" s="3">
        <f t="shared" si="98"/>
        <v>-0.29751460271646374</v>
      </c>
      <c r="T122" s="43">
        <f t="shared" si="99"/>
        <v>-1.7290707994778316</v>
      </c>
    </row>
    <row r="123" spans="8:20" ht="13.5" thickBot="1">
      <c r="H123" t="s">
        <v>11</v>
      </c>
      <c r="I123" s="22">
        <f t="shared" ref="I123:R123" si="106">IF(ISERROR(I32-I109),".",I32-I109)</f>
        <v>-0.47337121982665209</v>
      </c>
      <c r="J123" s="23">
        <f t="shared" si="106"/>
        <v>0.52193681544795245</v>
      </c>
      <c r="K123" s="23">
        <f t="shared" si="106"/>
        <v>-0.4780631845520476</v>
      </c>
      <c r="L123" s="23">
        <f t="shared" si="106"/>
        <v>0.52193681544795245</v>
      </c>
      <c r="M123" s="23">
        <f t="shared" si="106"/>
        <v>-0.236277520558549</v>
      </c>
      <c r="N123" s="23">
        <f t="shared" si="106"/>
        <v>-0.12007765418933086</v>
      </c>
      <c r="O123" s="23">
        <f t="shared" si="106"/>
        <v>-1.8591041189494693E-2</v>
      </c>
      <c r="P123" s="23">
        <f t="shared" si="106"/>
        <v>-3.4686263819089645E-2</v>
      </c>
      <c r="Q123" s="23">
        <f t="shared" si="106"/>
        <v>-3.4745785763079318E-3</v>
      </c>
      <c r="R123" s="24">
        <f t="shared" si="106"/>
        <v>-3.4745785763079318E-3</v>
      </c>
      <c r="S123" s="3">
        <f t="shared" si="98"/>
        <v>-0.32414241039187486</v>
      </c>
      <c r="T123" s="44">
        <f t="shared" si="99"/>
        <v>-2.4559211407439832</v>
      </c>
    </row>
    <row r="124" spans="8:20" ht="13.5" thickBot="1">
      <c r="H124" t="s">
        <v>23</v>
      </c>
      <c r="I124" s="3">
        <f t="shared" ref="I124:R124" si="107">-1*SUM(I115:I123)</f>
        <v>-0.18041319679260415</v>
      </c>
      <c r="J124" s="3">
        <f t="shared" si="107"/>
        <v>-0.17013517588112148</v>
      </c>
      <c r="K124" s="3">
        <f t="shared" si="107"/>
        <v>-0.17013517588112143</v>
      </c>
      <c r="L124" s="3">
        <f t="shared" si="107"/>
        <v>-0.17013517588112148</v>
      </c>
      <c r="M124" s="3">
        <f t="shared" si="107"/>
        <v>-0.14387397871140961</v>
      </c>
      <c r="N124" s="3">
        <f t="shared" si="107"/>
        <v>-8.1495179944845064E-2</v>
      </c>
      <c r="O124" s="3">
        <f t="shared" si="107"/>
        <v>0.10679800491806474</v>
      </c>
      <c r="P124" s="3">
        <f t="shared" si="107"/>
        <v>4.8488607372626814E-2</v>
      </c>
      <c r="Q124" s="3">
        <f t="shared" si="107"/>
        <v>0.16477996780910903</v>
      </c>
      <c r="R124" s="3">
        <f t="shared" si="107"/>
        <v>0.16477996780910908</v>
      </c>
      <c r="S124" s="48">
        <f>SUMSQ(S115:S123)</f>
        <v>0.45400393876551648</v>
      </c>
    </row>
    <row r="125" spans="8:20" ht="13.5" thickBot="1">
      <c r="H125" t="s">
        <v>24</v>
      </c>
      <c r="I125" s="4">
        <f t="shared" ref="I125:R125" si="108">I96-I124/W110</f>
        <v>-2.3466902050890073</v>
      </c>
      <c r="J125" s="3">
        <f t="shared" si="108"/>
        <v>-2.353516743066177</v>
      </c>
      <c r="K125" s="3">
        <f t="shared" si="108"/>
        <v>-2.353516743066177</v>
      </c>
      <c r="L125" s="3">
        <f t="shared" si="108"/>
        <v>-2.353516743066177</v>
      </c>
      <c r="M125" s="3">
        <f t="shared" si="108"/>
        <v>-1.1798687859253245</v>
      </c>
      <c r="N125" s="3">
        <f t="shared" si="108"/>
        <v>-0.28776128771765752</v>
      </c>
      <c r="O125" s="3">
        <f t="shared" si="108"/>
        <v>1.826678099873847</v>
      </c>
      <c r="P125" s="3">
        <f t="shared" si="108"/>
        <v>1.1441290720293291</v>
      </c>
      <c r="Q125" s="3">
        <f t="shared" si="108"/>
        <v>3.6461968840687211</v>
      </c>
      <c r="R125" s="3">
        <f t="shared" si="108"/>
        <v>3.6461968840687211</v>
      </c>
      <c r="S125" s="3">
        <f>AVERAGE(I125:R125)</f>
        <v>-6.1166956788989958E-2</v>
      </c>
    </row>
    <row r="126" spans="8:20" ht="13.5" thickBot="1">
      <c r="H126" t="s">
        <v>26</v>
      </c>
      <c r="I126" s="45">
        <f>I125-$S$125</f>
        <v>-2.2855232483000174</v>
      </c>
      <c r="J126" s="46">
        <f t="shared" ref="J126:R126" si="109">J125-$S$125</f>
        <v>-2.2923497862771871</v>
      </c>
      <c r="K126" s="46">
        <f t="shared" si="109"/>
        <v>-2.2923497862771871</v>
      </c>
      <c r="L126" s="46">
        <f t="shared" si="109"/>
        <v>-2.2923497862771871</v>
      </c>
      <c r="M126" s="46">
        <f t="shared" si="109"/>
        <v>-1.1187018291363346</v>
      </c>
      <c r="N126" s="46">
        <f t="shared" si="109"/>
        <v>-0.22659433092866757</v>
      </c>
      <c r="O126" s="46">
        <f t="shared" si="109"/>
        <v>1.8878450566628369</v>
      </c>
      <c r="P126" s="46">
        <f t="shared" si="109"/>
        <v>1.205296028818319</v>
      </c>
      <c r="Q126" s="46">
        <f t="shared" si="109"/>
        <v>3.707363840857711</v>
      </c>
      <c r="R126" s="47">
        <f t="shared" si="109"/>
        <v>3.707363840857711</v>
      </c>
      <c r="S126" s="3">
        <f>AVERAGE(I126:R126)</f>
        <v>-4.4408920985006262E-16</v>
      </c>
    </row>
    <row r="127" spans="8:20" s="1" customFormat="1" ht="13.5" thickBot="1"/>
    <row r="129" spans="8:33">
      <c r="H129" s="5" t="s">
        <v>32</v>
      </c>
      <c r="V129" s="5" t="s">
        <v>33</v>
      </c>
    </row>
    <row r="130" spans="8:33" ht="13.5" thickBot="1">
      <c r="I130">
        <v>1</v>
      </c>
      <c r="J130">
        <v>2</v>
      </c>
      <c r="K130">
        <v>3</v>
      </c>
      <c r="L130">
        <v>4</v>
      </c>
      <c r="M130">
        <v>5</v>
      </c>
      <c r="N130">
        <v>6</v>
      </c>
      <c r="O130">
        <v>7</v>
      </c>
      <c r="P130">
        <v>8</v>
      </c>
      <c r="Q130">
        <v>9</v>
      </c>
      <c r="R130">
        <v>10</v>
      </c>
      <c r="W130">
        <v>1</v>
      </c>
      <c r="X130">
        <v>2</v>
      </c>
      <c r="Y130">
        <v>3</v>
      </c>
      <c r="Z130">
        <v>4</v>
      </c>
      <c r="AA130">
        <v>5</v>
      </c>
      <c r="AB130">
        <v>6</v>
      </c>
      <c r="AC130">
        <v>7</v>
      </c>
      <c r="AD130">
        <v>8</v>
      </c>
      <c r="AE130">
        <v>9</v>
      </c>
      <c r="AF130">
        <v>10</v>
      </c>
      <c r="AG130" t="s">
        <v>22</v>
      </c>
    </row>
    <row r="131" spans="8:33">
      <c r="H131" t="s">
        <v>2</v>
      </c>
      <c r="I131" s="7">
        <f>EXP($T115-I$126)/(1+EXP($T115-I$126))</f>
        <v>0.9977874882707316</v>
      </c>
      <c r="J131" s="8">
        <f t="shared" ref="J131:R131" si="110">EXP($T115-J$126)/(1+EXP($T115-J$126))</f>
        <v>0.99780250755242494</v>
      </c>
      <c r="K131" s="8">
        <f t="shared" si="110"/>
        <v>0.99780250755242494</v>
      </c>
      <c r="L131" s="8">
        <f t="shared" si="110"/>
        <v>0.99780250755242494</v>
      </c>
      <c r="M131" s="8">
        <f t="shared" si="110"/>
        <v>0.992928531327538</v>
      </c>
      <c r="N131" s="8">
        <f t="shared" si="110"/>
        <v>0.98291770748488205</v>
      </c>
      <c r="O131" s="8">
        <f t="shared" si="110"/>
        <v>0.87413705629788518</v>
      </c>
      <c r="P131" s="8">
        <f t="shared" si="110"/>
        <v>0.93217518543228517</v>
      </c>
      <c r="Q131" s="8">
        <f t="shared" si="110"/>
        <v>0.52959656696902524</v>
      </c>
      <c r="R131" s="9">
        <f t="shared" si="110"/>
        <v>0.52959656696902524</v>
      </c>
      <c r="V131" t="s">
        <v>2</v>
      </c>
      <c r="W131" s="25">
        <f>I131*(1-I131)</f>
        <v>2.207616521116246E-3</v>
      </c>
      <c r="X131" s="26">
        <f t="shared" ref="X131:X139" si="111">J131*(1-J131)</f>
        <v>2.1926634745179064E-3</v>
      </c>
      <c r="Y131" s="26">
        <f t="shared" ref="Y131:Y139" si="112">K131*(1-K131)</f>
        <v>2.1926634745179064E-3</v>
      </c>
      <c r="Z131" s="26">
        <f t="shared" ref="Z131:Z139" si="113">L131*(1-L131)</f>
        <v>2.1926634745179064E-3</v>
      </c>
      <c r="AA131" s="26">
        <f t="shared" ref="AA131:AA139" si="114">M131*(1-M131)</f>
        <v>7.0214630032763891E-3</v>
      </c>
      <c r="AB131" s="26">
        <f t="shared" ref="AB131:AB139" si="115">N131*(1-N131)</f>
        <v>1.6790487797545894E-2</v>
      </c>
      <c r="AC131" s="26">
        <f t="shared" ref="AC131:AC139" si="116">O131*(1-O131)</f>
        <v>0.11002146310475309</v>
      </c>
      <c r="AD131" s="26">
        <f t="shared" ref="AD131:AD139" si="117">P131*(1-P131)</f>
        <v>6.3224609096569934E-2</v>
      </c>
      <c r="AE131" s="26">
        <f t="shared" ref="AE131:AE139" si="118">Q131*(1-Q131)</f>
        <v>0.24912404322364801</v>
      </c>
      <c r="AF131" s="27">
        <f t="shared" ref="AF131:AF139" si="119">R131*(1-R131)</f>
        <v>0.24912404322364801</v>
      </c>
      <c r="AG131" s="3">
        <f>-1*SUM(W131:AF131)</f>
        <v>-0.70409171639411128</v>
      </c>
    </row>
    <row r="132" spans="8:33">
      <c r="H132" t="s">
        <v>3</v>
      </c>
      <c r="I132" s="10">
        <f t="shared" ref="I132:R132" si="120">EXP($T116-I$126)/(1+EXP($T116-I$126))</f>
        <v>0.99246173409487326</v>
      </c>
      <c r="J132" s="11">
        <f t="shared" si="120"/>
        <v>0.99251263511507826</v>
      </c>
      <c r="K132" s="11">
        <f t="shared" si="120"/>
        <v>0.99251263511507826</v>
      </c>
      <c r="L132" s="11">
        <f t="shared" si="120"/>
        <v>0.99251263511507826</v>
      </c>
      <c r="M132" s="11">
        <f t="shared" si="120"/>
        <v>0.97618589234518882</v>
      </c>
      <c r="N132" s="11">
        <f t="shared" si="120"/>
        <v>0.94381431141700634</v>
      </c>
      <c r="O132" s="11">
        <f t="shared" si="120"/>
        <v>0.66969988138185343</v>
      </c>
      <c r="P132" s="11">
        <f t="shared" si="120"/>
        <v>0.80049276774081168</v>
      </c>
      <c r="Q132" s="11">
        <f t="shared" si="120"/>
        <v>0.24736958031162057</v>
      </c>
      <c r="R132" s="12">
        <f t="shared" si="120"/>
        <v>0.24736958031162057</v>
      </c>
      <c r="V132" t="s">
        <v>3</v>
      </c>
      <c r="W132" s="28">
        <f t="shared" ref="W132:W139" si="121">I132*(1-I132)</f>
        <v>7.4814404522703434E-3</v>
      </c>
      <c r="X132" s="29">
        <f t="shared" si="111"/>
        <v>7.4313042520017846E-3</v>
      </c>
      <c r="Y132" s="29">
        <f t="shared" si="112"/>
        <v>7.4313042520017846E-3</v>
      </c>
      <c r="Z132" s="29">
        <f t="shared" si="113"/>
        <v>7.4313042520017846E-3</v>
      </c>
      <c r="AA132" s="29">
        <f t="shared" si="114"/>
        <v>2.3246995931416242E-2</v>
      </c>
      <c r="AB132" s="29">
        <f t="shared" si="115"/>
        <v>5.3028856981448519E-2</v>
      </c>
      <c r="AC132" s="29">
        <f t="shared" si="116"/>
        <v>0.22120195025898487</v>
      </c>
      <c r="AD132" s="29">
        <f t="shared" si="117"/>
        <v>0.15970409653546661</v>
      </c>
      <c r="AE132" s="29">
        <f t="shared" si="118"/>
        <v>0.18617787104807326</v>
      </c>
      <c r="AF132" s="30">
        <f t="shared" si="119"/>
        <v>0.18617787104807326</v>
      </c>
      <c r="AG132" s="3">
        <f t="shared" ref="AG132:AG139" si="122">-1*SUM(W132:AF132)</f>
        <v>-0.85931299501173841</v>
      </c>
    </row>
    <row r="133" spans="8:33">
      <c r="H133" t="s">
        <v>4</v>
      </c>
      <c r="I133" s="10">
        <f t="shared" ref="I133:R133" si="123">EXP($T117-I$126)/(1+EXP($T117-I$126))</f>
        <v>0.9787323701071049</v>
      </c>
      <c r="J133" s="11">
        <f t="shared" si="123"/>
        <v>0.97887400324553209</v>
      </c>
      <c r="K133" s="11">
        <f t="shared" si="123"/>
        <v>0.97887400324553209</v>
      </c>
      <c r="L133" s="11">
        <f t="shared" si="123"/>
        <v>0.97887400324553209</v>
      </c>
      <c r="M133" s="11">
        <f t="shared" si="123"/>
        <v>0.93476204827959086</v>
      </c>
      <c r="N133" s="11">
        <f t="shared" si="123"/>
        <v>0.85447546898689886</v>
      </c>
      <c r="O133" s="11">
        <f t="shared" si="123"/>
        <v>0.4147662421434169</v>
      </c>
      <c r="P133" s="11">
        <f t="shared" si="123"/>
        <v>0.58376603607148425</v>
      </c>
      <c r="Q133" s="11">
        <f t="shared" si="123"/>
        <v>0.10304729770026058</v>
      </c>
      <c r="R133" s="12">
        <f t="shared" si="123"/>
        <v>0.10304729770026058</v>
      </c>
      <c r="V133" t="s">
        <v>4</v>
      </c>
      <c r="W133" s="28">
        <f t="shared" si="121"/>
        <v>2.0815317811633937E-2</v>
      </c>
      <c r="X133" s="29">
        <f t="shared" si="111"/>
        <v>2.0679689015598125E-2</v>
      </c>
      <c r="Y133" s="29">
        <f t="shared" si="112"/>
        <v>2.0679689015598125E-2</v>
      </c>
      <c r="Z133" s="29">
        <f t="shared" si="113"/>
        <v>2.0679689015598125E-2</v>
      </c>
      <c r="AA133" s="29">
        <f t="shared" si="114"/>
        <v>6.0981961375734701E-2</v>
      </c>
      <c r="AB133" s="29">
        <f t="shared" si="115"/>
        <v>0.1243471418865181</v>
      </c>
      <c r="AC133" s="29">
        <f t="shared" si="116"/>
        <v>0.24273520652164537</v>
      </c>
      <c r="AD133" s="29">
        <f t="shared" si="117"/>
        <v>0.2429832512008708</v>
      </c>
      <c r="AE133" s="29">
        <f t="shared" si="118"/>
        <v>9.2428552136934461E-2</v>
      </c>
      <c r="AF133" s="30">
        <f t="shared" si="119"/>
        <v>9.2428552136934461E-2</v>
      </c>
      <c r="AG133" s="3">
        <f t="shared" si="122"/>
        <v>-0.93875905011706628</v>
      </c>
    </row>
    <row r="134" spans="8:33">
      <c r="H134" t="s">
        <v>6</v>
      </c>
      <c r="I134" s="10">
        <f t="shared" ref="I134:R134" si="124">EXP($T118-I$126)/(1+EXP($T118-I$126))</f>
        <v>0.9787323701071049</v>
      </c>
      <c r="J134" s="11">
        <f t="shared" si="124"/>
        <v>0.97887400324553209</v>
      </c>
      <c r="K134" s="11">
        <f t="shared" si="124"/>
        <v>0.97887400324553209</v>
      </c>
      <c r="L134" s="11">
        <f t="shared" si="124"/>
        <v>0.97887400324553209</v>
      </c>
      <c r="M134" s="11">
        <f t="shared" si="124"/>
        <v>0.93476204827959086</v>
      </c>
      <c r="N134" s="11">
        <f t="shared" si="124"/>
        <v>0.85447546898689886</v>
      </c>
      <c r="O134" s="11">
        <f t="shared" si="124"/>
        <v>0.4147662421434169</v>
      </c>
      <c r="P134" s="11">
        <f t="shared" si="124"/>
        <v>0.58376603607148425</v>
      </c>
      <c r="Q134" s="11">
        <f t="shared" si="124"/>
        <v>0.10304729770026058</v>
      </c>
      <c r="R134" s="12">
        <f t="shared" si="124"/>
        <v>0.10304729770026058</v>
      </c>
      <c r="V134" t="s">
        <v>6</v>
      </c>
      <c r="W134" s="28">
        <f t="shared" si="121"/>
        <v>2.0815317811633937E-2</v>
      </c>
      <c r="X134" s="29">
        <f t="shared" si="111"/>
        <v>2.0679689015598125E-2</v>
      </c>
      <c r="Y134" s="29">
        <f t="shared" si="112"/>
        <v>2.0679689015598125E-2</v>
      </c>
      <c r="Z134" s="29">
        <f t="shared" si="113"/>
        <v>2.0679689015598125E-2</v>
      </c>
      <c r="AA134" s="29">
        <f t="shared" si="114"/>
        <v>6.0981961375734701E-2</v>
      </c>
      <c r="AB134" s="29">
        <f t="shared" si="115"/>
        <v>0.1243471418865181</v>
      </c>
      <c r="AC134" s="29">
        <f t="shared" si="116"/>
        <v>0.24273520652164537</v>
      </c>
      <c r="AD134" s="29">
        <f t="shared" si="117"/>
        <v>0.2429832512008708</v>
      </c>
      <c r="AE134" s="29">
        <f t="shared" si="118"/>
        <v>9.2428552136934461E-2</v>
      </c>
      <c r="AF134" s="30">
        <f t="shared" si="119"/>
        <v>9.2428552136934461E-2</v>
      </c>
      <c r="AG134" s="3">
        <f t="shared" si="122"/>
        <v>-0.93875905011706628</v>
      </c>
    </row>
    <row r="135" spans="8:33">
      <c r="H135" t="s">
        <v>7</v>
      </c>
      <c r="I135" s="10">
        <f t="shared" ref="I135:R135" si="125">EXP($T119-I$126)/(1+EXP($T119-I$126))</f>
        <v>0.9787323701071049</v>
      </c>
      <c r="J135" s="11">
        <f t="shared" si="125"/>
        <v>0.97887400324553209</v>
      </c>
      <c r="K135" s="11">
        <f t="shared" si="125"/>
        <v>0.97887400324553209</v>
      </c>
      <c r="L135" s="11">
        <f t="shared" si="125"/>
        <v>0.97887400324553209</v>
      </c>
      <c r="M135" s="11">
        <f t="shared" si="125"/>
        <v>0.93476204827959086</v>
      </c>
      <c r="N135" s="11">
        <f t="shared" si="125"/>
        <v>0.85447546898689886</v>
      </c>
      <c r="O135" s="11">
        <f t="shared" si="125"/>
        <v>0.4147662421434169</v>
      </c>
      <c r="P135" s="11">
        <f t="shared" si="125"/>
        <v>0.58376603607148425</v>
      </c>
      <c r="Q135" s="11">
        <f t="shared" si="125"/>
        <v>0.10304729770026058</v>
      </c>
      <c r="R135" s="12">
        <f t="shared" si="125"/>
        <v>0.10304729770026058</v>
      </c>
      <c r="V135" t="s">
        <v>7</v>
      </c>
      <c r="W135" s="28">
        <f t="shared" si="121"/>
        <v>2.0815317811633937E-2</v>
      </c>
      <c r="X135" s="29">
        <f t="shared" si="111"/>
        <v>2.0679689015598125E-2</v>
      </c>
      <c r="Y135" s="29">
        <f t="shared" si="112"/>
        <v>2.0679689015598125E-2</v>
      </c>
      <c r="Z135" s="29">
        <f t="shared" si="113"/>
        <v>2.0679689015598125E-2</v>
      </c>
      <c r="AA135" s="29">
        <f t="shared" si="114"/>
        <v>6.0981961375734701E-2</v>
      </c>
      <c r="AB135" s="29">
        <f t="shared" si="115"/>
        <v>0.1243471418865181</v>
      </c>
      <c r="AC135" s="29">
        <f t="shared" si="116"/>
        <v>0.24273520652164537</v>
      </c>
      <c r="AD135" s="29">
        <f t="shared" si="117"/>
        <v>0.2429832512008708</v>
      </c>
      <c r="AE135" s="29">
        <f t="shared" si="118"/>
        <v>9.2428552136934461E-2</v>
      </c>
      <c r="AF135" s="30">
        <f t="shared" si="119"/>
        <v>9.2428552136934461E-2</v>
      </c>
      <c r="AG135" s="3">
        <f t="shared" si="122"/>
        <v>-0.93875905011706628</v>
      </c>
    </row>
    <row r="136" spans="8:33">
      <c r="H136" t="s">
        <v>8</v>
      </c>
      <c r="I136" s="10">
        <f t="shared" ref="I136:R136" si="126">EXP($T120-I$126)/(1+EXP($T120-I$126))</f>
        <v>0.94663046462659106</v>
      </c>
      <c r="J136" s="11">
        <f t="shared" si="126"/>
        <v>0.9469743000398877</v>
      </c>
      <c r="K136" s="11">
        <f t="shared" si="126"/>
        <v>0.9469743000398877</v>
      </c>
      <c r="L136" s="11">
        <f t="shared" si="126"/>
        <v>0.9469743000398877</v>
      </c>
      <c r="M136" s="11">
        <f t="shared" si="126"/>
        <v>0.84668671351038893</v>
      </c>
      <c r="N136" s="11">
        <f t="shared" si="126"/>
        <v>0.69354385186114487</v>
      </c>
      <c r="O136" s="11">
        <f t="shared" si="126"/>
        <v>0.21455242686982742</v>
      </c>
      <c r="P136" s="11">
        <f t="shared" si="126"/>
        <v>0.35088518238028826</v>
      </c>
      <c r="Q136" s="11">
        <f t="shared" si="126"/>
        <v>4.2402575006577396E-2</v>
      </c>
      <c r="R136" s="12">
        <f t="shared" si="126"/>
        <v>4.2402575006577396E-2</v>
      </c>
      <c r="V136" t="s">
        <v>8</v>
      </c>
      <c r="W136" s="28">
        <f t="shared" si="121"/>
        <v>5.0521228067435392E-2</v>
      </c>
      <c r="X136" s="29">
        <f t="shared" si="111"/>
        <v>5.0213975103852448E-2</v>
      </c>
      <c r="Y136" s="29">
        <f t="shared" si="112"/>
        <v>5.0213975103852448E-2</v>
      </c>
      <c r="Z136" s="29">
        <f t="shared" si="113"/>
        <v>5.0213975103852448E-2</v>
      </c>
      <c r="AA136" s="29">
        <f t="shared" si="114"/>
        <v>0.12980832267536552</v>
      </c>
      <c r="AB136" s="29">
        <f t="shared" si="115"/>
        <v>0.2125407774067512</v>
      </c>
      <c r="AC136" s="29">
        <f t="shared" si="116"/>
        <v>0.16851968299409478</v>
      </c>
      <c r="AD136" s="29">
        <f t="shared" si="117"/>
        <v>0.22776477116624008</v>
      </c>
      <c r="AE136" s="29">
        <f t="shared" si="118"/>
        <v>4.0604596639388972E-2</v>
      </c>
      <c r="AF136" s="30">
        <f t="shared" si="119"/>
        <v>4.0604596639388972E-2</v>
      </c>
      <c r="AG136" s="3">
        <f t="shared" si="122"/>
        <v>-1.0210059009002221</v>
      </c>
    </row>
    <row r="137" spans="8:33">
      <c r="H137" t="s">
        <v>9</v>
      </c>
      <c r="I137" s="10">
        <f t="shared" ref="I137:R137" si="127">EXP($T121-I$126)/(1+EXP($T121-I$126))</f>
        <v>0.88281903881583157</v>
      </c>
      <c r="J137" s="11">
        <f t="shared" si="127"/>
        <v>0.88352339786936573</v>
      </c>
      <c r="K137" s="11">
        <f t="shared" si="127"/>
        <v>0.88352339786936573</v>
      </c>
      <c r="L137" s="11">
        <f t="shared" si="127"/>
        <v>0.88352339786936573</v>
      </c>
      <c r="M137" s="11">
        <f t="shared" si="127"/>
        <v>0.70110795138526172</v>
      </c>
      <c r="N137" s="11">
        <f t="shared" si="127"/>
        <v>0.49011926311208659</v>
      </c>
      <c r="O137" s="11">
        <f t="shared" si="127"/>
        <v>0.10396105858158655</v>
      </c>
      <c r="P137" s="11">
        <f t="shared" si="127"/>
        <v>0.18672711178903836</v>
      </c>
      <c r="Q137" s="11">
        <f t="shared" si="127"/>
        <v>1.8460548521186993E-2</v>
      </c>
      <c r="R137" s="12">
        <f t="shared" si="127"/>
        <v>1.8460548521186993E-2</v>
      </c>
      <c r="V137" t="s">
        <v>9</v>
      </c>
      <c r="W137" s="28">
        <f t="shared" si="121"/>
        <v>0.10344958352012285</v>
      </c>
      <c r="X137" s="29">
        <f t="shared" si="111"/>
        <v>0.10290980328673618</v>
      </c>
      <c r="Y137" s="29">
        <f t="shared" si="112"/>
        <v>0.10290980328673618</v>
      </c>
      <c r="Z137" s="29">
        <f t="shared" si="113"/>
        <v>0.10290980328673618</v>
      </c>
      <c r="AA137" s="29">
        <f t="shared" si="114"/>
        <v>0.20955559188962322</v>
      </c>
      <c r="AB137" s="29">
        <f t="shared" si="115"/>
        <v>0.24990237103855187</v>
      </c>
      <c r="AC137" s="29">
        <f t="shared" si="116"/>
        <v>9.3153156880182483E-2</v>
      </c>
      <c r="AD137" s="29">
        <f t="shared" si="117"/>
        <v>0.15186009751196233</v>
      </c>
      <c r="AE137" s="29">
        <f t="shared" si="118"/>
        <v>1.8119756669483896E-2</v>
      </c>
      <c r="AF137" s="30">
        <f t="shared" si="119"/>
        <v>1.8119756669483896E-2</v>
      </c>
      <c r="AG137" s="3">
        <f t="shared" si="122"/>
        <v>-1.1528897240396192</v>
      </c>
    </row>
    <row r="138" spans="8:33">
      <c r="H138" t="s">
        <v>10</v>
      </c>
      <c r="I138" s="10">
        <f t="shared" ref="I138:R138" si="128">EXP($T122-I$126)/(1+EXP($T122-I$126))</f>
        <v>0.63563130871744333</v>
      </c>
      <c r="J138" s="11">
        <f t="shared" si="128"/>
        <v>0.63721089456947522</v>
      </c>
      <c r="K138" s="11">
        <f t="shared" si="128"/>
        <v>0.63721089456947522</v>
      </c>
      <c r="L138" s="11">
        <f t="shared" si="128"/>
        <v>0.63721089456947522</v>
      </c>
      <c r="M138" s="11">
        <f t="shared" si="128"/>
        <v>0.35197503539134589</v>
      </c>
      <c r="N138" s="11">
        <f t="shared" si="128"/>
        <v>0.18205645775407442</v>
      </c>
      <c r="O138" s="11">
        <f t="shared" si="128"/>
        <v>2.616253842161155E-2</v>
      </c>
      <c r="P138" s="11">
        <f t="shared" si="128"/>
        <v>5.0480601413809105E-2</v>
      </c>
      <c r="Q138" s="11">
        <f t="shared" si="128"/>
        <v>4.3360990670269044E-3</v>
      </c>
      <c r="R138" s="12">
        <f t="shared" si="128"/>
        <v>4.3360990670269044E-3</v>
      </c>
      <c r="V138" t="s">
        <v>10</v>
      </c>
      <c r="W138" s="28">
        <f t="shared" si="121"/>
        <v>0.23160414809559357</v>
      </c>
      <c r="X138" s="29">
        <f t="shared" si="111"/>
        <v>0.23117317041144436</v>
      </c>
      <c r="Y138" s="29">
        <f t="shared" si="112"/>
        <v>0.23117317041144436</v>
      </c>
      <c r="Z138" s="29">
        <f t="shared" si="113"/>
        <v>0.23117317041144436</v>
      </c>
      <c r="AA138" s="29">
        <f t="shared" si="114"/>
        <v>0.22808860985260671</v>
      </c>
      <c r="AB138" s="29">
        <f t="shared" si="115"/>
        <v>0.14891190394411333</v>
      </c>
      <c r="AC138" s="29">
        <f t="shared" si="116"/>
        <v>2.547806000494925E-2</v>
      </c>
      <c r="AD138" s="29">
        <f t="shared" si="117"/>
        <v>4.7932310294709242E-2</v>
      </c>
      <c r="AE138" s="29">
        <f t="shared" si="118"/>
        <v>4.3172973119078323E-3</v>
      </c>
      <c r="AF138" s="30">
        <f t="shared" si="119"/>
        <v>4.3172973119078323E-3</v>
      </c>
      <c r="AG138" s="3">
        <f t="shared" si="122"/>
        <v>-1.3841691380501213</v>
      </c>
    </row>
    <row r="139" spans="8:33" ht="13.5" thickBot="1">
      <c r="H139" t="s">
        <v>11</v>
      </c>
      <c r="I139" s="13">
        <f t="shared" ref="I139:R139" si="129">EXP($T123-I$126)/(1+EXP($T123-I$126))</f>
        <v>0.45750330302760062</v>
      </c>
      <c r="J139" s="14">
        <f t="shared" si="129"/>
        <v>0.45919809409043205</v>
      </c>
      <c r="K139" s="14">
        <f t="shared" si="129"/>
        <v>0.45919809409043205</v>
      </c>
      <c r="L139" s="14">
        <f t="shared" si="129"/>
        <v>0.45919809409043205</v>
      </c>
      <c r="M139" s="14">
        <f t="shared" si="129"/>
        <v>0.20796771367517689</v>
      </c>
      <c r="N139" s="14">
        <f t="shared" si="129"/>
        <v>9.7147670487198051E-2</v>
      </c>
      <c r="O139" s="14">
        <f t="shared" si="129"/>
        <v>1.2821009260375549E-2</v>
      </c>
      <c r="P139" s="14">
        <f t="shared" si="129"/>
        <v>2.5057210301023806E-2</v>
      </c>
      <c r="Q139" s="14">
        <f t="shared" si="129"/>
        <v>2.1009028576106539E-3</v>
      </c>
      <c r="R139" s="15">
        <f t="shared" si="129"/>
        <v>2.1009028576106539E-3</v>
      </c>
      <c r="V139" t="s">
        <v>11</v>
      </c>
      <c r="W139" s="31">
        <f t="shared" si="121"/>
        <v>0.24819403074643609</v>
      </c>
      <c r="X139" s="32">
        <f t="shared" si="111"/>
        <v>0.24833520447414673</v>
      </c>
      <c r="Y139" s="32">
        <f t="shared" si="112"/>
        <v>0.24833520447414673</v>
      </c>
      <c r="Z139" s="32">
        <f t="shared" si="113"/>
        <v>0.24833520447414673</v>
      </c>
      <c r="AA139" s="32">
        <f t="shared" si="114"/>
        <v>0.16471714374389654</v>
      </c>
      <c r="AB139" s="32">
        <f t="shared" si="115"/>
        <v>8.771000060610884E-2</v>
      </c>
      <c r="AC139" s="32">
        <f t="shared" si="116"/>
        <v>1.2656630981920913E-2</v>
      </c>
      <c r="AD139" s="32">
        <f t="shared" si="117"/>
        <v>2.4429346512954073E-2</v>
      </c>
      <c r="AE139" s="32">
        <f t="shared" si="118"/>
        <v>2.0964890647935373E-3</v>
      </c>
      <c r="AF139" s="33">
        <f t="shared" si="119"/>
        <v>2.0964890647935373E-3</v>
      </c>
      <c r="AG139" s="3">
        <f t="shared" si="122"/>
        <v>-1.2869057441433436</v>
      </c>
    </row>
    <row r="140" spans="8:33">
      <c r="V140" t="s">
        <v>22</v>
      </c>
      <c r="W140" s="3">
        <f t="shared" ref="W140:AF140" si="130">-1*SUM(W131:W139)</f>
        <v>-0.7059040008378763</v>
      </c>
      <c r="X140" s="3">
        <f t="shared" si="130"/>
        <v>-0.70429518804949376</v>
      </c>
      <c r="Y140" s="3">
        <f t="shared" si="130"/>
        <v>-0.70429518804949376</v>
      </c>
      <c r="Z140" s="3">
        <f t="shared" si="130"/>
        <v>-0.70429518804949376</v>
      </c>
      <c r="AA140" s="3">
        <f t="shared" si="130"/>
        <v>-0.94538401122338878</v>
      </c>
      <c r="AB140" s="3">
        <f t="shared" si="130"/>
        <v>-1.1419258234340739</v>
      </c>
      <c r="AC140" s="3">
        <f t="shared" si="130"/>
        <v>-1.3592365637898216</v>
      </c>
      <c r="AD140" s="3">
        <f t="shared" si="130"/>
        <v>-1.4038649847205149</v>
      </c>
      <c r="AE140" s="3">
        <f t="shared" si="130"/>
        <v>-0.7777257103680989</v>
      </c>
      <c r="AF140" s="3">
        <f t="shared" si="130"/>
        <v>-0.7777257103680989</v>
      </c>
      <c r="AG140" s="3"/>
    </row>
    <row r="143" spans="8:33">
      <c r="H143" s="5" t="s">
        <v>45</v>
      </c>
    </row>
    <row r="144" spans="8:33" ht="13.5" thickBot="1">
      <c r="I144">
        <v>1</v>
      </c>
      <c r="J144">
        <v>2</v>
      </c>
      <c r="K144">
        <v>3</v>
      </c>
      <c r="L144">
        <v>4</v>
      </c>
      <c r="M144">
        <v>5</v>
      </c>
      <c r="N144">
        <v>6</v>
      </c>
      <c r="O144">
        <v>7</v>
      </c>
      <c r="P144">
        <v>8</v>
      </c>
      <c r="Q144">
        <v>9</v>
      </c>
      <c r="R144">
        <v>10</v>
      </c>
      <c r="S144" t="s">
        <v>23</v>
      </c>
      <c r="T144" t="s">
        <v>25</v>
      </c>
    </row>
    <row r="145" spans="8:33">
      <c r="H145" t="s">
        <v>2</v>
      </c>
      <c r="I145" s="16" t="str">
        <f t="shared" ref="I145:R145" si="131">IF(ISERROR(I24-I131),".",I24-I131)</f>
        <v>.</v>
      </c>
      <c r="J145" s="17">
        <f t="shared" si="131"/>
        <v>2.1974924475750557E-3</v>
      </c>
      <c r="K145" s="17">
        <f t="shared" si="131"/>
        <v>2.1974924475750557E-3</v>
      </c>
      <c r="L145" s="17">
        <f t="shared" si="131"/>
        <v>2.1974924475750557E-3</v>
      </c>
      <c r="M145" s="17">
        <f t="shared" si="131"/>
        <v>7.0714686724620002E-3</v>
      </c>
      <c r="N145" s="17">
        <f t="shared" si="131"/>
        <v>1.7082292515117947E-2</v>
      </c>
      <c r="O145" s="17">
        <f t="shared" si="131"/>
        <v>0.12586294370211482</v>
      </c>
      <c r="P145" s="17">
        <f t="shared" si="131"/>
        <v>6.7824814567714831E-2</v>
      </c>
      <c r="Q145" s="17">
        <f t="shared" si="131"/>
        <v>-0.52959656696902524</v>
      </c>
      <c r="R145" s="18">
        <f t="shared" si="131"/>
        <v>0.47040343303097476</v>
      </c>
      <c r="S145" s="3">
        <f>SUM(I145:R145)</f>
        <v>0.16524086286208428</v>
      </c>
      <c r="T145" s="42">
        <f>T115-S145/AG131</f>
        <v>4.0605752285066279</v>
      </c>
    </row>
    <row r="146" spans="8:33">
      <c r="H146" t="s">
        <v>3</v>
      </c>
      <c r="I146" s="19">
        <f t="shared" ref="I146:R146" si="132">IF(ISERROR(I25-I132),".",I25-I132)</f>
        <v>7.5382659051267398E-3</v>
      </c>
      <c r="J146" s="20">
        <f t="shared" si="132"/>
        <v>7.4873648849217433E-3</v>
      </c>
      <c r="K146" s="20">
        <f t="shared" si="132"/>
        <v>7.4873648849217433E-3</v>
      </c>
      <c r="L146" s="20">
        <f t="shared" si="132"/>
        <v>7.4873648849217433E-3</v>
      </c>
      <c r="M146" s="20">
        <f t="shared" si="132"/>
        <v>2.3814107654811179E-2</v>
      </c>
      <c r="N146" s="20">
        <f t="shared" si="132"/>
        <v>5.6185688582993665E-2</v>
      </c>
      <c r="O146" s="20">
        <f t="shared" si="132"/>
        <v>0.33030011861814657</v>
      </c>
      <c r="P146" s="20">
        <f t="shared" si="132"/>
        <v>-0.80049276774081168</v>
      </c>
      <c r="Q146" s="20">
        <f t="shared" si="132"/>
        <v>0.7526304196883794</v>
      </c>
      <c r="R146" s="21">
        <f t="shared" si="132"/>
        <v>-0.24736958031162057</v>
      </c>
      <c r="S146" s="3">
        <f t="shared" ref="S146:S153" si="133">SUM(I146:R146)</f>
        <v>0.14506834705179053</v>
      </c>
      <c r="T146" s="43">
        <f t="shared" ref="T146:T153" si="134">T116-S146/AG132</f>
        <v>2.7634920232827329</v>
      </c>
    </row>
    <row r="147" spans="8:33">
      <c r="H147" t="s">
        <v>4</v>
      </c>
      <c r="I147" s="19">
        <f t="shared" ref="I147:R147" si="135">IF(ISERROR(I26-I133),".",I26-I133)</f>
        <v>2.1267629892895101E-2</v>
      </c>
      <c r="J147" s="20">
        <f t="shared" si="135"/>
        <v>2.1125996754467913E-2</v>
      </c>
      <c r="K147" s="20">
        <f t="shared" si="135"/>
        <v>2.1125996754467913E-2</v>
      </c>
      <c r="L147" s="20">
        <f t="shared" si="135"/>
        <v>2.1125996754467913E-2</v>
      </c>
      <c r="M147" s="20">
        <f t="shared" si="135"/>
        <v>6.5237951720409137E-2</v>
      </c>
      <c r="N147" s="20">
        <f t="shared" si="135"/>
        <v>0.14552453101310114</v>
      </c>
      <c r="O147" s="20">
        <f t="shared" si="135"/>
        <v>-0.4147662421434169</v>
      </c>
      <c r="P147" s="20">
        <f t="shared" si="135"/>
        <v>0.41623396392851575</v>
      </c>
      <c r="Q147" s="20">
        <f t="shared" si="135"/>
        <v>-0.10304729770026058</v>
      </c>
      <c r="R147" s="21">
        <f t="shared" si="135"/>
        <v>-0.10304729770026058</v>
      </c>
      <c r="S147" s="3">
        <f t="shared" si="133"/>
        <v>9.078122927438681E-2</v>
      </c>
      <c r="T147" s="43">
        <f t="shared" si="134"/>
        <v>1.6402522325381821</v>
      </c>
    </row>
    <row r="148" spans="8:33">
      <c r="H148" t="s">
        <v>6</v>
      </c>
      <c r="I148" s="19">
        <f t="shared" ref="I148:R148" si="136">IF(ISERROR(I27-I134),".",I27-I134)</f>
        <v>2.1267629892895101E-2</v>
      </c>
      <c r="J148" s="20">
        <f t="shared" si="136"/>
        <v>2.1125996754467913E-2</v>
      </c>
      <c r="K148" s="20">
        <f t="shared" si="136"/>
        <v>2.1125996754467913E-2</v>
      </c>
      <c r="L148" s="20">
        <f t="shared" si="136"/>
        <v>2.1125996754467913E-2</v>
      </c>
      <c r="M148" s="20">
        <f t="shared" si="136"/>
        <v>6.5237951720409137E-2</v>
      </c>
      <c r="N148" s="20">
        <f t="shared" si="136"/>
        <v>0.14552453101310114</v>
      </c>
      <c r="O148" s="20">
        <f t="shared" si="136"/>
        <v>-0.4147662421434169</v>
      </c>
      <c r="P148" s="20">
        <f t="shared" si="136"/>
        <v>0.41623396392851575</v>
      </c>
      <c r="Q148" s="20">
        <f t="shared" si="136"/>
        <v>-0.10304729770026058</v>
      </c>
      <c r="R148" s="21">
        <f t="shared" si="136"/>
        <v>-0.10304729770026058</v>
      </c>
      <c r="S148" s="3">
        <f t="shared" si="133"/>
        <v>9.078122927438681E-2</v>
      </c>
      <c r="T148" s="43">
        <f t="shared" si="134"/>
        <v>1.6402522325381821</v>
      </c>
    </row>
    <row r="149" spans="8:33">
      <c r="H149" t="s">
        <v>7</v>
      </c>
      <c r="I149" s="19">
        <f t="shared" ref="I149:R149" si="137">IF(ISERROR(I28-I135),".",I28-I135)</f>
        <v>2.1267629892895101E-2</v>
      </c>
      <c r="J149" s="20">
        <f t="shared" si="137"/>
        <v>2.1125996754467913E-2</v>
      </c>
      <c r="K149" s="20">
        <f t="shared" si="137"/>
        <v>2.1125996754467913E-2</v>
      </c>
      <c r="L149" s="20">
        <f t="shared" si="137"/>
        <v>2.1125996754467913E-2</v>
      </c>
      <c r="M149" s="20">
        <f t="shared" si="137"/>
        <v>6.5237951720409137E-2</v>
      </c>
      <c r="N149" s="20">
        <f t="shared" si="137"/>
        <v>0.14552453101310114</v>
      </c>
      <c r="O149" s="20">
        <f t="shared" si="137"/>
        <v>-0.4147662421434169</v>
      </c>
      <c r="P149" s="20">
        <f t="shared" si="137"/>
        <v>0.41623396392851575</v>
      </c>
      <c r="Q149" s="20">
        <f t="shared" si="137"/>
        <v>-0.10304729770026058</v>
      </c>
      <c r="R149" s="21">
        <f t="shared" si="137"/>
        <v>-0.10304729770026058</v>
      </c>
      <c r="S149" s="3">
        <f t="shared" si="133"/>
        <v>9.078122927438681E-2</v>
      </c>
      <c r="T149" s="43">
        <f t="shared" si="134"/>
        <v>1.6402522325381821</v>
      </c>
    </row>
    <row r="150" spans="8:33">
      <c r="H150" t="s">
        <v>8</v>
      </c>
      <c r="I150" s="19">
        <f t="shared" ref="I150:R150" si="138">IF(ISERROR(I29-I136),".",I29-I136)</f>
        <v>5.3369535373408938E-2</v>
      </c>
      <c r="J150" s="20">
        <f t="shared" si="138"/>
        <v>5.3025699960112305E-2</v>
      </c>
      <c r="K150" s="20">
        <f t="shared" si="138"/>
        <v>5.3025699960112305E-2</v>
      </c>
      <c r="L150" s="20">
        <f t="shared" si="138"/>
        <v>5.3025699960112305E-2</v>
      </c>
      <c r="M150" s="20">
        <f t="shared" si="138"/>
        <v>0.15331328648961107</v>
      </c>
      <c r="N150" s="20">
        <f t="shared" si="138"/>
        <v>-0.69354385186114487</v>
      </c>
      <c r="O150" s="20">
        <f t="shared" si="138"/>
        <v>0.78544757313017255</v>
      </c>
      <c r="P150" s="20">
        <f t="shared" si="138"/>
        <v>-0.35088518238028826</v>
      </c>
      <c r="Q150" s="20">
        <f t="shared" si="138"/>
        <v>-4.2402575006577396E-2</v>
      </c>
      <c r="R150" s="21">
        <f t="shared" si="138"/>
        <v>-4.2402575006577396E-2</v>
      </c>
      <c r="S150" s="3">
        <f t="shared" si="133"/>
        <v>2.197331061894154E-2</v>
      </c>
      <c r="T150" s="43">
        <f t="shared" si="134"/>
        <v>0.61166670495363118</v>
      </c>
    </row>
    <row r="151" spans="8:33">
      <c r="H151" t="s">
        <v>9</v>
      </c>
      <c r="I151" s="19">
        <f t="shared" ref="I151:R151" si="139">IF(ISERROR(I30-I137),".",I30-I137)</f>
        <v>0.11718096118416843</v>
      </c>
      <c r="J151" s="20">
        <f t="shared" si="139"/>
        <v>0.11647660213063427</v>
      </c>
      <c r="K151" s="20">
        <f t="shared" si="139"/>
        <v>0.11647660213063427</v>
      </c>
      <c r="L151" s="20">
        <f t="shared" si="139"/>
        <v>0.11647660213063427</v>
      </c>
      <c r="M151" s="20">
        <f t="shared" si="139"/>
        <v>-0.70110795138526172</v>
      </c>
      <c r="N151" s="20">
        <f t="shared" si="139"/>
        <v>0.50988073688791347</v>
      </c>
      <c r="O151" s="20">
        <f t="shared" si="139"/>
        <v>-0.10396105858158655</v>
      </c>
      <c r="P151" s="20">
        <f t="shared" si="139"/>
        <v>-0.18672711178903836</v>
      </c>
      <c r="Q151" s="20">
        <f t="shared" si="139"/>
        <v>-1.8460548521186993E-2</v>
      </c>
      <c r="R151" s="21">
        <f t="shared" si="139"/>
        <v>-1.8460548521186993E-2</v>
      </c>
      <c r="S151" s="3">
        <f t="shared" si="133"/>
        <v>-5.2225714334275919E-2</v>
      </c>
      <c r="T151" s="43">
        <f t="shared" si="134"/>
        <v>-0.31142225951907765</v>
      </c>
    </row>
    <row r="152" spans="8:33">
      <c r="H152" t="s">
        <v>10</v>
      </c>
      <c r="I152" s="19">
        <f t="shared" ref="I152:R152" si="140">IF(ISERROR(I31-I138),".",I31-I138)</f>
        <v>0.36436869128255667</v>
      </c>
      <c r="J152" s="20">
        <f t="shared" si="140"/>
        <v>-0.63721089456947522</v>
      </c>
      <c r="K152" s="20">
        <f t="shared" si="140"/>
        <v>0.36278910543052478</v>
      </c>
      <c r="L152" s="20">
        <f t="shared" si="140"/>
        <v>-0.63721089456947522</v>
      </c>
      <c r="M152" s="20">
        <f t="shared" si="140"/>
        <v>0.64802496460865411</v>
      </c>
      <c r="N152" s="20">
        <f t="shared" si="140"/>
        <v>-0.18205645775407442</v>
      </c>
      <c r="O152" s="20">
        <f t="shared" si="140"/>
        <v>-2.616253842161155E-2</v>
      </c>
      <c r="P152" s="20">
        <f t="shared" si="140"/>
        <v>-5.0480601413809105E-2</v>
      </c>
      <c r="Q152" s="20">
        <f t="shared" si="140"/>
        <v>-4.3360990670269044E-3</v>
      </c>
      <c r="R152" s="21">
        <f t="shared" si="140"/>
        <v>-4.3360990670269044E-3</v>
      </c>
      <c r="S152" s="3">
        <f t="shared" si="133"/>
        <v>-0.16661082354076373</v>
      </c>
      <c r="T152" s="43">
        <f t="shared" si="134"/>
        <v>-1.8494396322748612</v>
      </c>
    </row>
    <row r="153" spans="8:33" ht="13.5" thickBot="1">
      <c r="H153" t="s">
        <v>11</v>
      </c>
      <c r="I153" s="22">
        <f t="shared" ref="I153:R153" si="141">IF(ISERROR(I32-I139),".",I32-I139)</f>
        <v>-0.45750330302760062</v>
      </c>
      <c r="J153" s="23">
        <f t="shared" si="141"/>
        <v>0.54080190590956789</v>
      </c>
      <c r="K153" s="23">
        <f t="shared" si="141"/>
        <v>-0.45919809409043205</v>
      </c>
      <c r="L153" s="23">
        <f t="shared" si="141"/>
        <v>0.54080190590956789</v>
      </c>
      <c r="M153" s="23">
        <f t="shared" si="141"/>
        <v>-0.20796771367517689</v>
      </c>
      <c r="N153" s="23">
        <f t="shared" si="141"/>
        <v>-9.7147670487198051E-2</v>
      </c>
      <c r="O153" s="23">
        <f t="shared" si="141"/>
        <v>-1.2821009260375549E-2</v>
      </c>
      <c r="P153" s="23">
        <f t="shared" si="141"/>
        <v>-2.5057210301023806E-2</v>
      </c>
      <c r="Q153" s="23">
        <f t="shared" si="141"/>
        <v>-2.1009028576106539E-3</v>
      </c>
      <c r="R153" s="24">
        <f t="shared" si="141"/>
        <v>-2.1009028576106539E-3</v>
      </c>
      <c r="S153" s="3">
        <f t="shared" si="133"/>
        <v>-0.18229299473789251</v>
      </c>
      <c r="T153" s="44">
        <f t="shared" si="134"/>
        <v>-2.5975733134594292</v>
      </c>
    </row>
    <row r="154" spans="8:33" ht="13.5" thickBot="1">
      <c r="H154" t="s">
        <v>23</v>
      </c>
      <c r="I154" s="3">
        <f t="shared" ref="I154:R154" si="142">-1*SUM(I145:I153)</f>
        <v>-0.14875704039634546</v>
      </c>
      <c r="J154" s="3">
        <f t="shared" si="142"/>
        <v>-0.14615616102673978</v>
      </c>
      <c r="K154" s="3">
        <f t="shared" si="142"/>
        <v>-0.14615616102673984</v>
      </c>
      <c r="L154" s="3">
        <f t="shared" si="142"/>
        <v>-0.14615616102673978</v>
      </c>
      <c r="M154" s="3">
        <f t="shared" si="142"/>
        <v>-0.11886201752632716</v>
      </c>
      <c r="N154" s="3">
        <f t="shared" si="142"/>
        <v>-4.6974330922911173E-2</v>
      </c>
      <c r="O154" s="3">
        <f t="shared" si="142"/>
        <v>0.14563269724339034</v>
      </c>
      <c r="P154" s="3">
        <f t="shared" si="142"/>
        <v>9.7116167271709158E-2</v>
      </c>
      <c r="Q154" s="3">
        <f t="shared" si="142"/>
        <v>0.15340816583382955</v>
      </c>
      <c r="R154" s="3">
        <f t="shared" si="142"/>
        <v>0.15340816583382952</v>
      </c>
      <c r="S154" s="48">
        <f>SUMSQ(S145:S153)</f>
        <v>0.13727331691017391</v>
      </c>
    </row>
    <row r="155" spans="8:33" ht="13.5" thickBot="1">
      <c r="H155" t="s">
        <v>24</v>
      </c>
      <c r="I155" s="4">
        <f t="shared" ref="I155:R155" si="143">I126-I154/W140</f>
        <v>-2.4962559261425818</v>
      </c>
      <c r="J155" s="3">
        <f t="shared" si="143"/>
        <v>-2.4998709556770677</v>
      </c>
      <c r="K155" s="3">
        <f t="shared" si="143"/>
        <v>-2.4998709556770677</v>
      </c>
      <c r="L155" s="3">
        <f t="shared" si="143"/>
        <v>-2.4998709556770677</v>
      </c>
      <c r="M155" s="3">
        <f t="shared" si="143"/>
        <v>-1.244430650562574</v>
      </c>
      <c r="N155" s="3">
        <f t="shared" si="143"/>
        <v>-0.26773039244766089</v>
      </c>
      <c r="O155" s="3">
        <f t="shared" si="143"/>
        <v>1.9949880670284037</v>
      </c>
      <c r="P155" s="3">
        <f t="shared" si="143"/>
        <v>1.2744737405845565</v>
      </c>
      <c r="Q155" s="3">
        <f t="shared" si="143"/>
        <v>3.9046161160348056</v>
      </c>
      <c r="R155" s="3">
        <f t="shared" si="143"/>
        <v>3.9046161160348056</v>
      </c>
      <c r="S155" s="3">
        <f>AVERAGE(I155:R155)</f>
        <v>-4.2933579650144792E-2</v>
      </c>
    </row>
    <row r="156" spans="8:33" ht="13.5" thickBot="1">
      <c r="H156" t="s">
        <v>26</v>
      </c>
      <c r="I156" s="45">
        <f>I155-$S155</f>
        <v>-2.453322346492437</v>
      </c>
      <c r="J156" s="46">
        <f t="shared" ref="J156:R156" si="144">J155-$S155</f>
        <v>-2.4569373760269229</v>
      </c>
      <c r="K156" s="46">
        <f t="shared" si="144"/>
        <v>-2.4569373760269229</v>
      </c>
      <c r="L156" s="46">
        <f t="shared" si="144"/>
        <v>-2.4569373760269229</v>
      </c>
      <c r="M156" s="46">
        <f t="shared" si="144"/>
        <v>-1.2014970709124291</v>
      </c>
      <c r="N156" s="46">
        <f t="shared" si="144"/>
        <v>-0.22479681279751609</v>
      </c>
      <c r="O156" s="46">
        <f t="shared" si="144"/>
        <v>2.0379216466785484</v>
      </c>
      <c r="P156" s="46">
        <f t="shared" si="144"/>
        <v>1.3174073202347014</v>
      </c>
      <c r="Q156" s="46">
        <f t="shared" si="144"/>
        <v>3.9475496956849505</v>
      </c>
      <c r="R156" s="47">
        <f t="shared" si="144"/>
        <v>3.9475496956849505</v>
      </c>
      <c r="S156" s="3">
        <f>AVERAGE(I156:R156)</f>
        <v>-1.7763568394002506E-16</v>
      </c>
    </row>
    <row r="157" spans="8:33" s="1" customFormat="1" ht="13.5" thickBot="1"/>
    <row r="159" spans="8:33">
      <c r="H159" s="5" t="s">
        <v>34</v>
      </c>
      <c r="V159" s="5" t="s">
        <v>35</v>
      </c>
    </row>
    <row r="160" spans="8:33" ht="13.5" thickBot="1">
      <c r="I160">
        <v>1</v>
      </c>
      <c r="J160">
        <v>2</v>
      </c>
      <c r="K160">
        <v>3</v>
      </c>
      <c r="L160">
        <v>4</v>
      </c>
      <c r="M160">
        <v>5</v>
      </c>
      <c r="N160">
        <v>6</v>
      </c>
      <c r="O160">
        <v>7</v>
      </c>
      <c r="P160">
        <v>8</v>
      </c>
      <c r="Q160">
        <v>9</v>
      </c>
      <c r="R160">
        <v>10</v>
      </c>
      <c r="W160">
        <v>1</v>
      </c>
      <c r="X160">
        <v>2</v>
      </c>
      <c r="Y160">
        <v>3</v>
      </c>
      <c r="Z160">
        <v>4</v>
      </c>
      <c r="AA160">
        <v>5</v>
      </c>
      <c r="AB160">
        <v>6</v>
      </c>
      <c r="AC160">
        <v>7</v>
      </c>
      <c r="AD160">
        <v>8</v>
      </c>
      <c r="AE160">
        <v>9</v>
      </c>
      <c r="AF160">
        <v>10</v>
      </c>
      <c r="AG160" t="s">
        <v>22</v>
      </c>
    </row>
    <row r="161" spans="8:33">
      <c r="H161" t="s">
        <v>2</v>
      </c>
      <c r="I161" s="7">
        <f>EXP($T145-I$156)/(1+EXP($T145-I$156))</f>
        <v>0.99851950556079261</v>
      </c>
      <c r="J161" s="8">
        <f t="shared" ref="J161:R161" si="145">EXP($T145-J$156)/(1+EXP($T145-J$156))</f>
        <v>0.99852484004883868</v>
      </c>
      <c r="K161" s="8">
        <f t="shared" si="145"/>
        <v>0.99852484004883868</v>
      </c>
      <c r="L161" s="8">
        <f t="shared" si="145"/>
        <v>0.99852484004883868</v>
      </c>
      <c r="M161" s="8">
        <f t="shared" si="145"/>
        <v>0.99484219127588513</v>
      </c>
      <c r="N161" s="8">
        <f t="shared" si="145"/>
        <v>0.98641849875602261</v>
      </c>
      <c r="O161" s="8">
        <f t="shared" si="145"/>
        <v>0.88315511648934464</v>
      </c>
      <c r="P161" s="8">
        <f t="shared" si="145"/>
        <v>0.93952633727030666</v>
      </c>
      <c r="Q161" s="8">
        <f t="shared" si="145"/>
        <v>0.52822634084770126</v>
      </c>
      <c r="R161" s="9">
        <f t="shared" si="145"/>
        <v>0.52822634084770126</v>
      </c>
      <c r="V161" t="s">
        <v>2</v>
      </c>
      <c r="W161" s="25">
        <f>I161*(1-I161)</f>
        <v>1.4783025754228675E-3</v>
      </c>
      <c r="X161" s="26">
        <f t="shared" ref="X161:X169" si="146">J161*(1-J161)</f>
        <v>1.4729838542798098E-3</v>
      </c>
      <c r="Y161" s="26">
        <f t="shared" ref="Y161:Y169" si="147">K161*(1-K161)</f>
        <v>1.4729838542798098E-3</v>
      </c>
      <c r="Z161" s="26">
        <f t="shared" ref="Z161:Z169" si="148">L161*(1-L161)</f>
        <v>1.4729838542798098E-3</v>
      </c>
      <c r="AA161" s="26">
        <f t="shared" ref="AA161:AA169" si="149">M161*(1-M161)</f>
        <v>5.1312057332803095E-3</v>
      </c>
      <c r="AB161" s="26">
        <f t="shared" ref="AB161:AB169" si="150">N161*(1-N161)</f>
        <v>1.3397044067937231E-2</v>
      </c>
      <c r="AC161" s="26">
        <f t="shared" ref="AC161:AC169" si="151">O161*(1-O161)</f>
        <v>0.10319215670803675</v>
      </c>
      <c r="AD161" s="26">
        <f t="shared" ref="AD161:AD169" si="152">P161*(1-P161)</f>
        <v>5.6816598845748641E-2</v>
      </c>
      <c r="AE161" s="26">
        <f t="shared" ref="AE161:AE169" si="153">Q161*(1-Q161)</f>
        <v>0.2492032736823494</v>
      </c>
      <c r="AF161" s="27">
        <f t="shared" ref="AF161:AF169" si="154">R161*(1-R161)</f>
        <v>0.2492032736823494</v>
      </c>
      <c r="AG161" s="3">
        <f>-1*SUM(W161:AF161)</f>
        <v>-0.682840806857964</v>
      </c>
    </row>
    <row r="162" spans="8:33">
      <c r="H162" t="s">
        <v>3</v>
      </c>
      <c r="I162" s="10">
        <f t="shared" ref="I162:R162" si="155">EXP($T146-I$156)/(1+EXP($T146-I$156))</f>
        <v>0.99460468498642685</v>
      </c>
      <c r="J162" s="11">
        <f t="shared" si="155"/>
        <v>0.99462404933337589</v>
      </c>
      <c r="K162" s="11">
        <f t="shared" si="155"/>
        <v>0.99462404933337589</v>
      </c>
      <c r="L162" s="11">
        <f t="shared" si="155"/>
        <v>0.99462404933337589</v>
      </c>
      <c r="M162" s="11">
        <f t="shared" si="155"/>
        <v>0.98138485316228219</v>
      </c>
      <c r="N162" s="11">
        <f t="shared" si="155"/>
        <v>0.95204224255710579</v>
      </c>
      <c r="O162" s="11">
        <f t="shared" si="155"/>
        <v>0.67383247054773099</v>
      </c>
      <c r="P162" s="11">
        <f t="shared" si="155"/>
        <v>0.80939513450675449</v>
      </c>
      <c r="Q162" s="11">
        <f t="shared" si="155"/>
        <v>0.23432340044716446</v>
      </c>
      <c r="R162" s="12">
        <f t="shared" si="155"/>
        <v>0.23432340044716446</v>
      </c>
      <c r="V162" t="s">
        <v>3</v>
      </c>
      <c r="W162" s="28">
        <f t="shared" ref="W162:W169" si="156">I162*(1-I162)</f>
        <v>5.3662055894774666E-3</v>
      </c>
      <c r="X162" s="29">
        <f t="shared" si="146"/>
        <v>5.3470498210541314E-3</v>
      </c>
      <c r="Y162" s="29">
        <f t="shared" si="147"/>
        <v>5.3470498210541314E-3</v>
      </c>
      <c r="Z162" s="29">
        <f t="shared" si="148"/>
        <v>5.3470498210541314E-3</v>
      </c>
      <c r="AA162" s="29">
        <f t="shared" si="149"/>
        <v>1.8268623145928014E-2</v>
      </c>
      <c r="AB162" s="29">
        <f t="shared" si="150"/>
        <v>4.5657810943942737E-2</v>
      </c>
      <c r="AC162" s="29">
        <f t="shared" si="151"/>
        <v>0.21978227218327223</v>
      </c>
      <c r="AD162" s="29">
        <f t="shared" si="152"/>
        <v>0.15427465074354729</v>
      </c>
      <c r="AE162" s="29">
        <f t="shared" si="153"/>
        <v>0.17941594445004225</v>
      </c>
      <c r="AF162" s="30">
        <f t="shared" si="154"/>
        <v>0.17941594445004225</v>
      </c>
      <c r="AG162" s="3">
        <f t="shared" ref="AG162:AG169" si="157">-1*SUM(W162:AF162)</f>
        <v>-0.81822260096941468</v>
      </c>
    </row>
    <row r="163" spans="8:33">
      <c r="H163" t="s">
        <v>4</v>
      </c>
      <c r="I163" s="10">
        <f t="shared" ref="I163:R163" si="158">EXP($T147-I$156)/(1+EXP($T147-I$156))</f>
        <v>0.98359413700653542</v>
      </c>
      <c r="J163" s="11">
        <f t="shared" si="158"/>
        <v>0.98365236982569026</v>
      </c>
      <c r="K163" s="11">
        <f t="shared" si="158"/>
        <v>0.98365236982569026</v>
      </c>
      <c r="L163" s="11">
        <f t="shared" si="158"/>
        <v>0.98365236982569026</v>
      </c>
      <c r="M163" s="11">
        <f t="shared" si="158"/>
        <v>0.94489062345201791</v>
      </c>
      <c r="N163" s="11">
        <f t="shared" si="158"/>
        <v>0.86588437068905577</v>
      </c>
      <c r="O163" s="11">
        <f t="shared" si="158"/>
        <v>0.40187241674840191</v>
      </c>
      <c r="P163" s="11">
        <f t="shared" si="158"/>
        <v>0.58001742218215846</v>
      </c>
      <c r="Q163" s="11">
        <f t="shared" si="158"/>
        <v>9.0520388884676867E-2</v>
      </c>
      <c r="R163" s="12">
        <f t="shared" si="158"/>
        <v>9.0520388884676867E-2</v>
      </c>
      <c r="V163" t="s">
        <v>4</v>
      </c>
      <c r="W163" s="28">
        <f t="shared" si="156"/>
        <v>1.613671065290425E-2</v>
      </c>
      <c r="X163" s="29">
        <f t="shared" si="146"/>
        <v>1.6080385161993734E-2</v>
      </c>
      <c r="Y163" s="29">
        <f t="shared" si="147"/>
        <v>1.6080385161993734E-2</v>
      </c>
      <c r="Z163" s="29">
        <f t="shared" si="148"/>
        <v>1.6080385161993734E-2</v>
      </c>
      <c r="AA163" s="29">
        <f t="shared" si="149"/>
        <v>5.2072333164474814E-2</v>
      </c>
      <c r="AB163" s="29">
        <f t="shared" si="150"/>
        <v>0.11612862728547363</v>
      </c>
      <c r="AC163" s="29">
        <f t="shared" si="151"/>
        <v>0.24037097740520069</v>
      </c>
      <c r="AD163" s="29">
        <f t="shared" si="152"/>
        <v>0.24359721214732222</v>
      </c>
      <c r="AE163" s="29">
        <f t="shared" si="153"/>
        <v>8.2326448080843745E-2</v>
      </c>
      <c r="AF163" s="30">
        <f t="shared" si="154"/>
        <v>8.2326448080843745E-2</v>
      </c>
      <c r="AG163" s="3">
        <f t="shared" si="157"/>
        <v>-0.88119991230304429</v>
      </c>
    </row>
    <row r="164" spans="8:33">
      <c r="H164" t="s">
        <v>6</v>
      </c>
      <c r="I164" s="10">
        <f t="shared" ref="I164:R164" si="159">EXP($T148-I$156)/(1+EXP($T148-I$156))</f>
        <v>0.98359413700653542</v>
      </c>
      <c r="J164" s="11">
        <f t="shared" si="159"/>
        <v>0.98365236982569026</v>
      </c>
      <c r="K164" s="11">
        <f t="shared" si="159"/>
        <v>0.98365236982569026</v>
      </c>
      <c r="L164" s="11">
        <f t="shared" si="159"/>
        <v>0.98365236982569026</v>
      </c>
      <c r="M164" s="11">
        <f t="shared" si="159"/>
        <v>0.94489062345201791</v>
      </c>
      <c r="N164" s="11">
        <f t="shared" si="159"/>
        <v>0.86588437068905577</v>
      </c>
      <c r="O164" s="11">
        <f t="shared" si="159"/>
        <v>0.40187241674840191</v>
      </c>
      <c r="P164" s="11">
        <f t="shared" si="159"/>
        <v>0.58001742218215846</v>
      </c>
      <c r="Q164" s="11">
        <f t="shared" si="159"/>
        <v>9.0520388884676867E-2</v>
      </c>
      <c r="R164" s="12">
        <f t="shared" si="159"/>
        <v>9.0520388884676867E-2</v>
      </c>
      <c r="V164" t="s">
        <v>6</v>
      </c>
      <c r="W164" s="28">
        <f t="shared" si="156"/>
        <v>1.613671065290425E-2</v>
      </c>
      <c r="X164" s="29">
        <f t="shared" si="146"/>
        <v>1.6080385161993734E-2</v>
      </c>
      <c r="Y164" s="29">
        <f t="shared" si="147"/>
        <v>1.6080385161993734E-2</v>
      </c>
      <c r="Z164" s="29">
        <f t="shared" si="148"/>
        <v>1.6080385161993734E-2</v>
      </c>
      <c r="AA164" s="29">
        <f t="shared" si="149"/>
        <v>5.2072333164474814E-2</v>
      </c>
      <c r="AB164" s="29">
        <f t="shared" si="150"/>
        <v>0.11612862728547363</v>
      </c>
      <c r="AC164" s="29">
        <f t="shared" si="151"/>
        <v>0.24037097740520069</v>
      </c>
      <c r="AD164" s="29">
        <f t="shared" si="152"/>
        <v>0.24359721214732222</v>
      </c>
      <c r="AE164" s="29">
        <f t="shared" si="153"/>
        <v>8.2326448080843745E-2</v>
      </c>
      <c r="AF164" s="30">
        <f t="shared" si="154"/>
        <v>8.2326448080843745E-2</v>
      </c>
      <c r="AG164" s="3">
        <f t="shared" si="157"/>
        <v>-0.88119991230304429</v>
      </c>
    </row>
    <row r="165" spans="8:33">
      <c r="H165" t="s">
        <v>7</v>
      </c>
      <c r="I165" s="10">
        <f t="shared" ref="I165:R165" si="160">EXP($T149-I$156)/(1+EXP($T149-I$156))</f>
        <v>0.98359413700653542</v>
      </c>
      <c r="J165" s="11">
        <f t="shared" si="160"/>
        <v>0.98365236982569026</v>
      </c>
      <c r="K165" s="11">
        <f t="shared" si="160"/>
        <v>0.98365236982569026</v>
      </c>
      <c r="L165" s="11">
        <f t="shared" si="160"/>
        <v>0.98365236982569026</v>
      </c>
      <c r="M165" s="11">
        <f t="shared" si="160"/>
        <v>0.94489062345201791</v>
      </c>
      <c r="N165" s="11">
        <f t="shared" si="160"/>
        <v>0.86588437068905577</v>
      </c>
      <c r="O165" s="11">
        <f t="shared" si="160"/>
        <v>0.40187241674840191</v>
      </c>
      <c r="P165" s="11">
        <f t="shared" si="160"/>
        <v>0.58001742218215846</v>
      </c>
      <c r="Q165" s="11">
        <f t="shared" si="160"/>
        <v>9.0520388884676867E-2</v>
      </c>
      <c r="R165" s="12">
        <f t="shared" si="160"/>
        <v>9.0520388884676867E-2</v>
      </c>
      <c r="V165" t="s">
        <v>7</v>
      </c>
      <c r="W165" s="28">
        <f t="shared" si="156"/>
        <v>1.613671065290425E-2</v>
      </c>
      <c r="X165" s="29">
        <f t="shared" si="146"/>
        <v>1.6080385161993734E-2</v>
      </c>
      <c r="Y165" s="29">
        <f t="shared" si="147"/>
        <v>1.6080385161993734E-2</v>
      </c>
      <c r="Z165" s="29">
        <f t="shared" si="148"/>
        <v>1.6080385161993734E-2</v>
      </c>
      <c r="AA165" s="29">
        <f t="shared" si="149"/>
        <v>5.2072333164474814E-2</v>
      </c>
      <c r="AB165" s="29">
        <f t="shared" si="150"/>
        <v>0.11612862728547363</v>
      </c>
      <c r="AC165" s="29">
        <f t="shared" si="151"/>
        <v>0.24037097740520069</v>
      </c>
      <c r="AD165" s="29">
        <f t="shared" si="152"/>
        <v>0.24359721214732222</v>
      </c>
      <c r="AE165" s="29">
        <f t="shared" si="153"/>
        <v>8.2326448080843745E-2</v>
      </c>
      <c r="AF165" s="30">
        <f t="shared" si="154"/>
        <v>8.2326448080843745E-2</v>
      </c>
      <c r="AG165" s="3">
        <f t="shared" si="157"/>
        <v>-0.88119991230304429</v>
      </c>
    </row>
    <row r="166" spans="8:33">
      <c r="H166" t="s">
        <v>8</v>
      </c>
      <c r="I166" s="10">
        <f t="shared" ref="I166:R166" si="161">EXP($T150-I$156)/(1+EXP($T150-I$156))</f>
        <v>0.95542525329319006</v>
      </c>
      <c r="J166" s="11">
        <f t="shared" si="161"/>
        <v>0.95557895636736512</v>
      </c>
      <c r="K166" s="11">
        <f t="shared" si="161"/>
        <v>0.95557895636736512</v>
      </c>
      <c r="L166" s="11">
        <f t="shared" si="161"/>
        <v>0.95557895636736512</v>
      </c>
      <c r="M166" s="11">
        <f t="shared" si="161"/>
        <v>0.85974381063285243</v>
      </c>
      <c r="N166" s="11">
        <f t="shared" si="161"/>
        <v>0.6977198696076411</v>
      </c>
      <c r="O166" s="11">
        <f t="shared" si="161"/>
        <v>0.19368287845777432</v>
      </c>
      <c r="P166" s="11">
        <f t="shared" si="161"/>
        <v>0.33054069068607966</v>
      </c>
      <c r="Q166" s="11">
        <f t="shared" si="161"/>
        <v>3.4360497896685084E-2</v>
      </c>
      <c r="R166" s="12">
        <f t="shared" si="161"/>
        <v>3.4360497896685084E-2</v>
      </c>
      <c r="V166" t="s">
        <v>8</v>
      </c>
      <c r="W166" s="28">
        <f t="shared" si="156"/>
        <v>4.258783866283368E-2</v>
      </c>
      <c r="X166" s="29">
        <f t="shared" si="146"/>
        <v>4.2447814515222428E-2</v>
      </c>
      <c r="Y166" s="29">
        <f t="shared" si="147"/>
        <v>4.2447814515222428E-2</v>
      </c>
      <c r="Z166" s="29">
        <f t="shared" si="148"/>
        <v>4.2447814515222428E-2</v>
      </c>
      <c r="AA166" s="29">
        <f t="shared" si="149"/>
        <v>0.12058439071135441</v>
      </c>
      <c r="AB166" s="29">
        <f t="shared" si="150"/>
        <v>0.2109068531623374</v>
      </c>
      <c r="AC166" s="29">
        <f t="shared" si="151"/>
        <v>0.15616982105008534</v>
      </c>
      <c r="AD166" s="29">
        <f t="shared" si="152"/>
        <v>0.22128354248684906</v>
      </c>
      <c r="AE166" s="29">
        <f t="shared" si="153"/>
        <v>3.3179854080976984E-2</v>
      </c>
      <c r="AF166" s="30">
        <f t="shared" si="154"/>
        <v>3.3179854080976984E-2</v>
      </c>
      <c r="AG166" s="3">
        <f t="shared" si="157"/>
        <v>-0.94523559778108113</v>
      </c>
    </row>
    <row r="167" spans="8:33">
      <c r="H167" t="s">
        <v>9</v>
      </c>
      <c r="I167" s="10">
        <f t="shared" ref="I167:R167" si="162">EXP($T151-I$156)/(1+EXP($T151-I$156))</f>
        <v>0.89490944120423344</v>
      </c>
      <c r="J167" s="11">
        <f t="shared" si="162"/>
        <v>0.89524893716223197</v>
      </c>
      <c r="K167" s="11">
        <f t="shared" si="162"/>
        <v>0.89524893716223197</v>
      </c>
      <c r="L167" s="11">
        <f t="shared" si="162"/>
        <v>0.89524893716223197</v>
      </c>
      <c r="M167" s="11">
        <f t="shared" si="162"/>
        <v>0.70890561077024827</v>
      </c>
      <c r="N167" s="11">
        <f t="shared" si="162"/>
        <v>0.47835717055227894</v>
      </c>
      <c r="O167" s="11">
        <f t="shared" si="162"/>
        <v>8.7117936399112514E-2</v>
      </c>
      <c r="P167" s="11">
        <f t="shared" si="162"/>
        <v>0.16399076015462952</v>
      </c>
      <c r="Q167" s="11">
        <f t="shared" si="162"/>
        <v>1.3939764183091294E-2</v>
      </c>
      <c r="R167" s="12">
        <f t="shared" si="162"/>
        <v>1.3939764183091294E-2</v>
      </c>
      <c r="V167" t="s">
        <v>9</v>
      </c>
      <c r="W167" s="28">
        <f t="shared" si="156"/>
        <v>9.4046533247760092E-2</v>
      </c>
      <c r="X167" s="29">
        <f t="shared" si="146"/>
        <v>9.3778277672126001E-2</v>
      </c>
      <c r="Y167" s="29">
        <f t="shared" si="147"/>
        <v>9.3778277672126001E-2</v>
      </c>
      <c r="Z167" s="29">
        <f t="shared" si="148"/>
        <v>9.3778277672126001E-2</v>
      </c>
      <c r="AA167" s="29">
        <f t="shared" si="149"/>
        <v>0.20635844578870952</v>
      </c>
      <c r="AB167" s="29">
        <f t="shared" si="150"/>
        <v>0.24953158793349689</v>
      </c>
      <c r="AC167" s="29">
        <f t="shared" si="151"/>
        <v>7.9528401556672706E-2</v>
      </c>
      <c r="AD167" s="29">
        <f t="shared" si="152"/>
        <v>0.13709779073853628</v>
      </c>
      <c r="AE167" s="29">
        <f t="shared" si="153"/>
        <v>1.3745447157611099E-2</v>
      </c>
      <c r="AF167" s="30">
        <f t="shared" si="154"/>
        <v>1.3745447157611099E-2</v>
      </c>
      <c r="AG167" s="3">
        <f t="shared" si="157"/>
        <v>-1.0753884865967758</v>
      </c>
    </row>
    <row r="168" spans="8:33">
      <c r="H168" t="s">
        <v>10</v>
      </c>
      <c r="I168" s="10">
        <f t="shared" ref="I168:R168" si="163">EXP($T152-I$156)/(1+EXP($T152-I$156))</f>
        <v>0.64654410684526953</v>
      </c>
      <c r="J168" s="11">
        <f t="shared" si="163"/>
        <v>0.64736979252060289</v>
      </c>
      <c r="K168" s="11">
        <f t="shared" si="163"/>
        <v>0.64736979252060289</v>
      </c>
      <c r="L168" s="11">
        <f t="shared" si="163"/>
        <v>0.64736979252060289</v>
      </c>
      <c r="M168" s="11">
        <f t="shared" si="163"/>
        <v>0.34345332607986317</v>
      </c>
      <c r="N168" s="11">
        <f t="shared" si="163"/>
        <v>0.16456556352695398</v>
      </c>
      <c r="O168" s="11">
        <f t="shared" si="163"/>
        <v>2.0087584089146106E-2</v>
      </c>
      <c r="P168" s="11">
        <f t="shared" si="163"/>
        <v>4.0432569548534435E-2</v>
      </c>
      <c r="Q168" s="11">
        <f t="shared" si="163"/>
        <v>3.027489926109636E-3</v>
      </c>
      <c r="R168" s="12">
        <f t="shared" si="163"/>
        <v>3.027489926109636E-3</v>
      </c>
      <c r="V168" t="s">
        <v>10</v>
      </c>
      <c r="W168" s="28">
        <f t="shared" si="156"/>
        <v>0.22852482474892222</v>
      </c>
      <c r="X168" s="29">
        <f t="shared" si="146"/>
        <v>0.22828214425243445</v>
      </c>
      <c r="Y168" s="29">
        <f t="shared" si="147"/>
        <v>0.22828214425243445</v>
      </c>
      <c r="Z168" s="29">
        <f t="shared" si="148"/>
        <v>0.22828214425243445</v>
      </c>
      <c r="AA168" s="29">
        <f t="shared" si="149"/>
        <v>0.22549313888454237</v>
      </c>
      <c r="AB168" s="29">
        <f t="shared" si="150"/>
        <v>0.13748373882801004</v>
      </c>
      <c r="AC168" s="29">
        <f t="shared" si="151"/>
        <v>1.9684073054607589E-2</v>
      </c>
      <c r="AD168" s="29">
        <f t="shared" si="152"/>
        <v>3.8797776868237356E-2</v>
      </c>
      <c r="AE168" s="29">
        <f t="shared" si="153"/>
        <v>3.0183242308569405E-3</v>
      </c>
      <c r="AF168" s="30">
        <f t="shared" si="154"/>
        <v>3.0183242308569405E-3</v>
      </c>
      <c r="AG168" s="3">
        <f t="shared" si="157"/>
        <v>-1.3408666336033368</v>
      </c>
    </row>
    <row r="169" spans="8:33" ht="13.5" thickBot="1">
      <c r="H169" t="s">
        <v>11</v>
      </c>
      <c r="I169" s="13">
        <f t="shared" ref="I169:R169" si="164">EXP($T153-I$156)/(1+EXP($T153-I$156))</f>
        <v>0.46399966222953182</v>
      </c>
      <c r="J169" s="14">
        <f t="shared" si="164"/>
        <v>0.46489885049012614</v>
      </c>
      <c r="K169" s="14">
        <f t="shared" si="164"/>
        <v>0.46489885049012614</v>
      </c>
      <c r="L169" s="14">
        <f t="shared" si="164"/>
        <v>0.46489885049012614</v>
      </c>
      <c r="M169" s="14">
        <f t="shared" si="164"/>
        <v>0.19843949082948079</v>
      </c>
      <c r="N169" s="14">
        <f t="shared" si="164"/>
        <v>8.5272320214763969E-2</v>
      </c>
      <c r="O169" s="14">
        <f t="shared" si="164"/>
        <v>9.6080930585072336E-3</v>
      </c>
      <c r="P169" s="14">
        <f t="shared" si="164"/>
        <v>1.9551068246507299E-2</v>
      </c>
      <c r="Q169" s="14">
        <f t="shared" si="164"/>
        <v>1.4350449807544426E-3</v>
      </c>
      <c r="R169" s="15">
        <f t="shared" si="164"/>
        <v>1.4350449807544426E-3</v>
      </c>
      <c r="V169" t="s">
        <v>11</v>
      </c>
      <c r="W169" s="31">
        <f t="shared" si="156"/>
        <v>0.24870397568041219</v>
      </c>
      <c r="X169" s="32">
        <f t="shared" si="146"/>
        <v>0.24876790930308548</v>
      </c>
      <c r="Y169" s="32">
        <f t="shared" si="147"/>
        <v>0.24876790930308548</v>
      </c>
      <c r="Z169" s="32">
        <f t="shared" si="148"/>
        <v>0.24876790930308548</v>
      </c>
      <c r="AA169" s="32">
        <f t="shared" si="149"/>
        <v>0.1590612593088172</v>
      </c>
      <c r="AB169" s="32">
        <f t="shared" si="150"/>
        <v>7.8000951619954725E-2</v>
      </c>
      <c r="AC169" s="32">
        <f t="shared" si="151"/>
        <v>9.5157776062862985E-3</v>
      </c>
      <c r="AD169" s="32">
        <f t="shared" si="152"/>
        <v>1.9168823976927714E-2</v>
      </c>
      <c r="AE169" s="32">
        <f t="shared" si="153"/>
        <v>1.4329856266576541E-3</v>
      </c>
      <c r="AF169" s="33">
        <f t="shared" si="154"/>
        <v>1.4329856266576541E-3</v>
      </c>
      <c r="AG169" s="3">
        <f t="shared" si="157"/>
        <v>-1.2636204873549699</v>
      </c>
    </row>
    <row r="170" spans="8:33">
      <c r="V170" t="s">
        <v>22</v>
      </c>
      <c r="W170" s="3">
        <f t="shared" ref="W170:AF170" si="165">-1*SUM(W161:W169)</f>
        <v>-0.66911781246354129</v>
      </c>
      <c r="X170" s="3">
        <f t="shared" si="165"/>
        <v>-0.66833733490418346</v>
      </c>
      <c r="Y170" s="3">
        <f t="shared" si="165"/>
        <v>-0.66833733490418346</v>
      </c>
      <c r="Z170" s="3">
        <f t="shared" si="165"/>
        <v>-0.66833733490418346</v>
      </c>
      <c r="AA170" s="3">
        <f t="shared" si="165"/>
        <v>-0.89111406306605623</v>
      </c>
      <c r="AB170" s="3">
        <f t="shared" si="165"/>
        <v>-1.0833638684120999</v>
      </c>
      <c r="AC170" s="3">
        <f t="shared" si="165"/>
        <v>-1.3089854343745628</v>
      </c>
      <c r="AD170" s="3">
        <f t="shared" si="165"/>
        <v>-1.3582308201018127</v>
      </c>
      <c r="AE170" s="3">
        <f t="shared" si="165"/>
        <v>-0.72697517347102558</v>
      </c>
      <c r="AF170" s="3">
        <f t="shared" si="165"/>
        <v>-0.72697517347102558</v>
      </c>
      <c r="AG170" s="3"/>
    </row>
    <row r="173" spans="8:33">
      <c r="H173" s="5" t="s">
        <v>47</v>
      </c>
    </row>
    <row r="174" spans="8:33" ht="13.5" thickBot="1">
      <c r="I174">
        <v>1</v>
      </c>
      <c r="J174">
        <v>2</v>
      </c>
      <c r="K174">
        <v>3</v>
      </c>
      <c r="L174">
        <v>4</v>
      </c>
      <c r="M174">
        <v>5</v>
      </c>
      <c r="N174">
        <v>6</v>
      </c>
      <c r="O174">
        <v>7</v>
      </c>
      <c r="P174">
        <v>8</v>
      </c>
      <c r="Q174">
        <v>9</v>
      </c>
      <c r="R174">
        <v>10</v>
      </c>
      <c r="S174" t="s">
        <v>23</v>
      </c>
      <c r="T174" t="s">
        <v>25</v>
      </c>
    </row>
    <row r="175" spans="8:33">
      <c r="H175" t="s">
        <v>2</v>
      </c>
      <c r="I175" s="16" t="str">
        <f t="shared" ref="I175:R175" si="166">IF(ISERROR(I24-I161),".",I24-I161)</f>
        <v>.</v>
      </c>
      <c r="J175" s="17">
        <f t="shared" si="166"/>
        <v>1.47515995116132E-3</v>
      </c>
      <c r="K175" s="17">
        <f t="shared" si="166"/>
        <v>1.47515995116132E-3</v>
      </c>
      <c r="L175" s="17">
        <f t="shared" si="166"/>
        <v>1.47515995116132E-3</v>
      </c>
      <c r="M175" s="17">
        <f t="shared" si="166"/>
        <v>5.1578087241148651E-3</v>
      </c>
      <c r="N175" s="17">
        <f t="shared" si="166"/>
        <v>1.358150124397739E-2</v>
      </c>
      <c r="O175" s="17">
        <f t="shared" si="166"/>
        <v>0.11684488351065536</v>
      </c>
      <c r="P175" s="17">
        <f t="shared" si="166"/>
        <v>6.0473662729693345E-2</v>
      </c>
      <c r="Q175" s="17">
        <f t="shared" si="166"/>
        <v>-0.52822634084770126</v>
      </c>
      <c r="R175" s="18">
        <f t="shared" si="166"/>
        <v>0.47177365915229874</v>
      </c>
      <c r="S175" s="3">
        <f>SUM(I175:R175)</f>
        <v>0.1440306543665224</v>
      </c>
      <c r="T175" s="42">
        <f>T145-S175/AG161</f>
        <v>4.2715038269734764</v>
      </c>
    </row>
    <row r="176" spans="8:33">
      <c r="H176" t="s">
        <v>3</v>
      </c>
      <c r="I176" s="19">
        <f t="shared" ref="I176:R176" si="167">IF(ISERROR(I25-I162),".",I25-I162)</f>
        <v>5.3953150135731542E-3</v>
      </c>
      <c r="J176" s="20">
        <f t="shared" si="167"/>
        <v>5.3759506666241075E-3</v>
      </c>
      <c r="K176" s="20">
        <f t="shared" si="167"/>
        <v>5.3759506666241075E-3</v>
      </c>
      <c r="L176" s="20">
        <f t="shared" si="167"/>
        <v>5.3759506666241075E-3</v>
      </c>
      <c r="M176" s="20">
        <f t="shared" si="167"/>
        <v>1.8615146837717811E-2</v>
      </c>
      <c r="N176" s="20">
        <f t="shared" si="167"/>
        <v>4.7957757442894211E-2</v>
      </c>
      <c r="O176" s="20">
        <f t="shared" si="167"/>
        <v>0.32616752945226901</v>
      </c>
      <c r="P176" s="20">
        <f t="shared" si="167"/>
        <v>-0.80939513450675449</v>
      </c>
      <c r="Q176" s="20">
        <f t="shared" si="167"/>
        <v>0.76567659955283551</v>
      </c>
      <c r="R176" s="21">
        <f t="shared" si="167"/>
        <v>-0.23432340044716446</v>
      </c>
      <c r="S176" s="3">
        <f t="shared" ref="S176:S183" si="168">SUM(I176:R176)</f>
        <v>0.13622166534524308</v>
      </c>
      <c r="T176" s="43">
        <f t="shared" ref="T176:T183" si="169">T146-S176/AG162</f>
        <v>2.9299768712737935</v>
      </c>
    </row>
    <row r="177" spans="8:33">
      <c r="H177" t="s">
        <v>4</v>
      </c>
      <c r="I177" s="19">
        <f t="shared" ref="I177:R177" si="170">IF(ISERROR(I26-I163),".",I26-I163)</f>
        <v>1.6405862993464582E-2</v>
      </c>
      <c r="J177" s="20">
        <f t="shared" si="170"/>
        <v>1.6347630174309735E-2</v>
      </c>
      <c r="K177" s="20">
        <f t="shared" si="170"/>
        <v>1.6347630174309735E-2</v>
      </c>
      <c r="L177" s="20">
        <f t="shared" si="170"/>
        <v>1.6347630174309735E-2</v>
      </c>
      <c r="M177" s="20">
        <f t="shared" si="170"/>
        <v>5.5109376547982092E-2</v>
      </c>
      <c r="N177" s="20">
        <f t="shared" si="170"/>
        <v>0.13411562931094423</v>
      </c>
      <c r="O177" s="20">
        <f t="shared" si="170"/>
        <v>-0.40187241674840191</v>
      </c>
      <c r="P177" s="20">
        <f t="shared" si="170"/>
        <v>0.41998257781784154</v>
      </c>
      <c r="Q177" s="20">
        <f t="shared" si="170"/>
        <v>-9.0520388884676867E-2</v>
      </c>
      <c r="R177" s="21">
        <f t="shared" si="170"/>
        <v>-9.0520388884676867E-2</v>
      </c>
      <c r="S177" s="3">
        <f t="shared" si="168"/>
        <v>9.1743142675406009E-2</v>
      </c>
      <c r="T177" s="43">
        <f t="shared" si="169"/>
        <v>1.7443638437566085</v>
      </c>
    </row>
    <row r="178" spans="8:33">
      <c r="H178" t="s">
        <v>6</v>
      </c>
      <c r="I178" s="19">
        <f t="shared" ref="I178:R178" si="171">IF(ISERROR(I27-I164),".",I27-I164)</f>
        <v>1.6405862993464582E-2</v>
      </c>
      <c r="J178" s="20">
        <f t="shared" si="171"/>
        <v>1.6347630174309735E-2</v>
      </c>
      <c r="K178" s="20">
        <f t="shared" si="171"/>
        <v>1.6347630174309735E-2</v>
      </c>
      <c r="L178" s="20">
        <f t="shared" si="171"/>
        <v>1.6347630174309735E-2</v>
      </c>
      <c r="M178" s="20">
        <f t="shared" si="171"/>
        <v>5.5109376547982092E-2</v>
      </c>
      <c r="N178" s="20">
        <f t="shared" si="171"/>
        <v>0.13411562931094423</v>
      </c>
      <c r="O178" s="20">
        <f t="shared" si="171"/>
        <v>-0.40187241674840191</v>
      </c>
      <c r="P178" s="20">
        <f t="shared" si="171"/>
        <v>0.41998257781784154</v>
      </c>
      <c r="Q178" s="20">
        <f t="shared" si="171"/>
        <v>-9.0520388884676867E-2</v>
      </c>
      <c r="R178" s="21">
        <f t="shared" si="171"/>
        <v>-9.0520388884676867E-2</v>
      </c>
      <c r="S178" s="3">
        <f t="shared" si="168"/>
        <v>9.1743142675406009E-2</v>
      </c>
      <c r="T178" s="43">
        <f t="shared" si="169"/>
        <v>1.7443638437566085</v>
      </c>
    </row>
    <row r="179" spans="8:33">
      <c r="H179" t="s">
        <v>7</v>
      </c>
      <c r="I179" s="19">
        <f t="shared" ref="I179:R179" si="172">IF(ISERROR(I28-I165),".",I28-I165)</f>
        <v>1.6405862993464582E-2</v>
      </c>
      <c r="J179" s="20">
        <f t="shared" si="172"/>
        <v>1.6347630174309735E-2</v>
      </c>
      <c r="K179" s="20">
        <f t="shared" si="172"/>
        <v>1.6347630174309735E-2</v>
      </c>
      <c r="L179" s="20">
        <f t="shared" si="172"/>
        <v>1.6347630174309735E-2</v>
      </c>
      <c r="M179" s="20">
        <f t="shared" si="172"/>
        <v>5.5109376547982092E-2</v>
      </c>
      <c r="N179" s="20">
        <f t="shared" si="172"/>
        <v>0.13411562931094423</v>
      </c>
      <c r="O179" s="20">
        <f t="shared" si="172"/>
        <v>-0.40187241674840191</v>
      </c>
      <c r="P179" s="20">
        <f t="shared" si="172"/>
        <v>0.41998257781784154</v>
      </c>
      <c r="Q179" s="20">
        <f t="shared" si="172"/>
        <v>-9.0520388884676867E-2</v>
      </c>
      <c r="R179" s="21">
        <f t="shared" si="172"/>
        <v>-9.0520388884676867E-2</v>
      </c>
      <c r="S179" s="3">
        <f t="shared" si="168"/>
        <v>9.1743142675406009E-2</v>
      </c>
      <c r="T179" s="43">
        <f t="shared" si="169"/>
        <v>1.7443638437566085</v>
      </c>
    </row>
    <row r="180" spans="8:33">
      <c r="H180" t="s">
        <v>8</v>
      </c>
      <c r="I180" s="19">
        <f t="shared" ref="I180:R180" si="173">IF(ISERROR(I29-I166),".",I29-I166)</f>
        <v>4.4574746706809942E-2</v>
      </c>
      <c r="J180" s="20">
        <f t="shared" si="173"/>
        <v>4.4421043632634882E-2</v>
      </c>
      <c r="K180" s="20">
        <f t="shared" si="173"/>
        <v>4.4421043632634882E-2</v>
      </c>
      <c r="L180" s="20">
        <f t="shared" si="173"/>
        <v>4.4421043632634882E-2</v>
      </c>
      <c r="M180" s="20">
        <f t="shared" si="173"/>
        <v>0.14025618936714757</v>
      </c>
      <c r="N180" s="20">
        <f t="shared" si="173"/>
        <v>-0.6977198696076411</v>
      </c>
      <c r="O180" s="20">
        <f t="shared" si="173"/>
        <v>0.80631712154222568</v>
      </c>
      <c r="P180" s="20">
        <f t="shared" si="173"/>
        <v>-0.33054069068607966</v>
      </c>
      <c r="Q180" s="20">
        <f t="shared" si="173"/>
        <v>-3.4360497896685084E-2</v>
      </c>
      <c r="R180" s="21">
        <f t="shared" si="173"/>
        <v>-3.4360497896685084E-2</v>
      </c>
      <c r="S180" s="3">
        <f t="shared" si="168"/>
        <v>2.7429632426996906E-2</v>
      </c>
      <c r="T180" s="43">
        <f t="shared" si="169"/>
        <v>0.64068553633428094</v>
      </c>
    </row>
    <row r="181" spans="8:33">
      <c r="H181" t="s">
        <v>9</v>
      </c>
      <c r="I181" s="19">
        <f t="shared" ref="I181:R181" si="174">IF(ISERROR(I30-I167),".",I30-I167)</f>
        <v>0.10509055879576656</v>
      </c>
      <c r="J181" s="20">
        <f t="shared" si="174"/>
        <v>0.10475106283776803</v>
      </c>
      <c r="K181" s="20">
        <f t="shared" si="174"/>
        <v>0.10475106283776803</v>
      </c>
      <c r="L181" s="20">
        <f t="shared" si="174"/>
        <v>0.10475106283776803</v>
      </c>
      <c r="M181" s="20">
        <f t="shared" si="174"/>
        <v>-0.70890561077024827</v>
      </c>
      <c r="N181" s="20">
        <f t="shared" si="174"/>
        <v>0.52164282944772111</v>
      </c>
      <c r="O181" s="20">
        <f t="shared" si="174"/>
        <v>-8.7117936399112514E-2</v>
      </c>
      <c r="P181" s="20">
        <f t="shared" si="174"/>
        <v>-0.16399076015462952</v>
      </c>
      <c r="Q181" s="20">
        <f t="shared" si="174"/>
        <v>-1.3939764183091294E-2</v>
      </c>
      <c r="R181" s="21">
        <f t="shared" si="174"/>
        <v>-1.3939764183091294E-2</v>
      </c>
      <c r="S181" s="3">
        <f t="shared" si="168"/>
        <v>-4.6907258933381143E-2</v>
      </c>
      <c r="T181" s="43">
        <f t="shared" si="169"/>
        <v>-0.3550411558695733</v>
      </c>
    </row>
    <row r="182" spans="8:33">
      <c r="H182" t="s">
        <v>10</v>
      </c>
      <c r="I182" s="19">
        <f t="shared" ref="I182:R182" si="175">IF(ISERROR(I31-I168),".",I31-I168)</f>
        <v>0.35345589315473047</v>
      </c>
      <c r="J182" s="20">
        <f t="shared" si="175"/>
        <v>-0.64736979252060289</v>
      </c>
      <c r="K182" s="20">
        <f t="shared" si="175"/>
        <v>0.35263020747939711</v>
      </c>
      <c r="L182" s="20">
        <f t="shared" si="175"/>
        <v>-0.64736979252060289</v>
      </c>
      <c r="M182" s="20">
        <f t="shared" si="175"/>
        <v>0.65654667392013688</v>
      </c>
      <c r="N182" s="20">
        <f t="shared" si="175"/>
        <v>-0.16456556352695398</v>
      </c>
      <c r="O182" s="20">
        <f t="shared" si="175"/>
        <v>-2.0087584089146106E-2</v>
      </c>
      <c r="P182" s="20">
        <f t="shared" si="175"/>
        <v>-4.0432569548534435E-2</v>
      </c>
      <c r="Q182" s="20">
        <f t="shared" si="175"/>
        <v>-3.027489926109636E-3</v>
      </c>
      <c r="R182" s="21">
        <f t="shared" si="175"/>
        <v>-3.027489926109636E-3</v>
      </c>
      <c r="S182" s="3">
        <f t="shared" si="168"/>
        <v>-0.1632475075037951</v>
      </c>
      <c r="T182" s="43">
        <f t="shared" si="169"/>
        <v>-1.9711873910844728</v>
      </c>
    </row>
    <row r="183" spans="8:33" ht="13.5" thickBot="1">
      <c r="H183" t="s">
        <v>11</v>
      </c>
      <c r="I183" s="22">
        <f t="shared" ref="I183:R183" si="176">IF(ISERROR(I32-I169),".",I32-I169)</f>
        <v>-0.46399966222953182</v>
      </c>
      <c r="J183" s="23">
        <f t="shared" si="176"/>
        <v>0.53510114950987386</v>
      </c>
      <c r="K183" s="23">
        <f t="shared" si="176"/>
        <v>-0.46489885049012614</v>
      </c>
      <c r="L183" s="23">
        <f t="shared" si="176"/>
        <v>0.53510114950987386</v>
      </c>
      <c r="M183" s="23">
        <f t="shared" si="176"/>
        <v>-0.19843949082948079</v>
      </c>
      <c r="N183" s="23">
        <f t="shared" si="176"/>
        <v>-8.5272320214763969E-2</v>
      </c>
      <c r="O183" s="23">
        <f t="shared" si="176"/>
        <v>-9.6080930585072336E-3</v>
      </c>
      <c r="P183" s="23">
        <f t="shared" si="176"/>
        <v>-1.9551068246507299E-2</v>
      </c>
      <c r="Q183" s="23">
        <f t="shared" si="176"/>
        <v>-1.4350449807544426E-3</v>
      </c>
      <c r="R183" s="24">
        <f t="shared" si="176"/>
        <v>-1.4350449807544426E-3</v>
      </c>
      <c r="S183" s="3">
        <f t="shared" si="168"/>
        <v>-0.1744372760106784</v>
      </c>
      <c r="T183" s="44">
        <f t="shared" si="169"/>
        <v>-2.7356189353500757</v>
      </c>
    </row>
    <row r="184" spans="8:33" ht="13.5" thickBot="1">
      <c r="H184" t="s">
        <v>23</v>
      </c>
      <c r="I184" s="3">
        <f t="shared" ref="I184:R184" si="177">-1*SUM(I175:I183)</f>
        <v>-9.373444042174206E-2</v>
      </c>
      <c r="J184" s="3">
        <f t="shared" si="177"/>
        <v>-9.2797464600388513E-2</v>
      </c>
      <c r="K184" s="3">
        <f t="shared" si="177"/>
        <v>-9.2797464600388513E-2</v>
      </c>
      <c r="L184" s="3">
        <f t="shared" si="177"/>
        <v>-9.2797464600388513E-2</v>
      </c>
      <c r="M184" s="3">
        <f t="shared" si="177"/>
        <v>-7.8558846893334339E-2</v>
      </c>
      <c r="N184" s="3">
        <f t="shared" si="177"/>
        <v>-3.7971222718066355E-2</v>
      </c>
      <c r="O184" s="3">
        <f t="shared" si="177"/>
        <v>7.3101329286821531E-2</v>
      </c>
      <c r="P184" s="3">
        <f t="shared" si="177"/>
        <v>4.3488826959287435E-2</v>
      </c>
      <c r="Q184" s="3">
        <f t="shared" si="177"/>
        <v>8.6873704935536811E-2</v>
      </c>
      <c r="R184" s="3">
        <f t="shared" si="177"/>
        <v>8.6873704935536783E-2</v>
      </c>
      <c r="S184" s="48">
        <f>SUMSQ(S175:S183)</f>
        <v>0.1245823718345104</v>
      </c>
    </row>
    <row r="185" spans="8:33" ht="13.5" thickBot="1">
      <c r="H185" t="s">
        <v>24</v>
      </c>
      <c r="I185" s="4">
        <f t="shared" ref="I185:R185" si="178">I156-I184/W170</f>
        <v>-2.5934089480979643</v>
      </c>
      <c r="J185" s="3">
        <f t="shared" si="178"/>
        <v>-2.5957856189036916</v>
      </c>
      <c r="K185" s="3">
        <f t="shared" si="178"/>
        <v>-2.5957856189036916</v>
      </c>
      <c r="L185" s="3">
        <f t="shared" si="178"/>
        <v>-2.5957856189036916</v>
      </c>
      <c r="M185" s="3">
        <f t="shared" si="178"/>
        <v>-1.2896550858617577</v>
      </c>
      <c r="N185" s="3">
        <f t="shared" si="178"/>
        <v>-0.25984618432005102</v>
      </c>
      <c r="O185" s="3">
        <f t="shared" si="178"/>
        <v>2.0937674394331101</v>
      </c>
      <c r="P185" s="3">
        <f t="shared" si="178"/>
        <v>1.3494260510098046</v>
      </c>
      <c r="Q185" s="3">
        <f t="shared" si="178"/>
        <v>4.0670499318769906</v>
      </c>
      <c r="R185" s="3">
        <f t="shared" si="178"/>
        <v>4.0670499318769906</v>
      </c>
      <c r="S185" s="3">
        <f>AVERAGE(I185:R185)</f>
        <v>-3.5297372079395116E-2</v>
      </c>
    </row>
    <row r="186" spans="8:33" ht="13.5" thickBot="1">
      <c r="H186" t="s">
        <v>26</v>
      </c>
      <c r="I186" s="45">
        <f t="shared" ref="I186:R186" si="179">I185-$S185</f>
        <v>-2.5581115760185691</v>
      </c>
      <c r="J186" s="46">
        <f t="shared" si="179"/>
        <v>-2.5604882468242964</v>
      </c>
      <c r="K186" s="46">
        <f t="shared" si="179"/>
        <v>-2.5604882468242964</v>
      </c>
      <c r="L186" s="46">
        <f t="shared" si="179"/>
        <v>-2.5604882468242964</v>
      </c>
      <c r="M186" s="46">
        <f t="shared" si="179"/>
        <v>-1.2543577137823625</v>
      </c>
      <c r="N186" s="46">
        <f t="shared" si="179"/>
        <v>-0.2245488122406559</v>
      </c>
      <c r="O186" s="46">
        <f t="shared" si="179"/>
        <v>2.1290648115125053</v>
      </c>
      <c r="P186" s="46">
        <f t="shared" si="179"/>
        <v>1.3847234230891998</v>
      </c>
      <c r="Q186" s="46">
        <f t="shared" si="179"/>
        <v>4.1023473039563854</v>
      </c>
      <c r="R186" s="47">
        <f t="shared" si="179"/>
        <v>4.1023473039563854</v>
      </c>
      <c r="S186" s="3">
        <f>AVERAGE(I186:R186)</f>
        <v>0</v>
      </c>
    </row>
    <row r="187" spans="8:33" s="1" customFormat="1" ht="13.5" thickBot="1"/>
    <row r="189" spans="8:33">
      <c r="H189" s="5" t="s">
        <v>36</v>
      </c>
      <c r="V189" s="5" t="s">
        <v>37</v>
      </c>
    </row>
    <row r="190" spans="8:33" ht="13.5" thickBot="1">
      <c r="I190">
        <v>1</v>
      </c>
      <c r="J190">
        <v>2</v>
      </c>
      <c r="K190">
        <v>3</v>
      </c>
      <c r="L190">
        <v>4</v>
      </c>
      <c r="M190">
        <v>5</v>
      </c>
      <c r="N190">
        <v>6</v>
      </c>
      <c r="O190">
        <v>7</v>
      </c>
      <c r="P190">
        <v>8</v>
      </c>
      <c r="Q190">
        <v>9</v>
      </c>
      <c r="R190">
        <v>10</v>
      </c>
      <c r="W190">
        <v>1</v>
      </c>
      <c r="X190">
        <v>2</v>
      </c>
      <c r="Y190">
        <v>3</v>
      </c>
      <c r="Z190">
        <v>4</v>
      </c>
      <c r="AA190">
        <v>5</v>
      </c>
      <c r="AB190">
        <v>6</v>
      </c>
      <c r="AC190">
        <v>7</v>
      </c>
      <c r="AD190">
        <v>8</v>
      </c>
      <c r="AE190">
        <v>9</v>
      </c>
      <c r="AF190">
        <v>10</v>
      </c>
      <c r="AG190" t="s">
        <v>22</v>
      </c>
    </row>
    <row r="191" spans="8:33">
      <c r="H191" t="s">
        <v>2</v>
      </c>
      <c r="I191" s="7">
        <f>EXP($T175-I$186)/(1+EXP($T175-I$186))</f>
        <v>0.9989198939980718</v>
      </c>
      <c r="J191" s="8">
        <f t="shared" ref="J191:R191" si="180">EXP($T175-J$186)/(1+EXP($T175-J$186))</f>
        <v>0.99892245524353118</v>
      </c>
      <c r="K191" s="8">
        <f t="shared" si="180"/>
        <v>0.99892245524353118</v>
      </c>
      <c r="L191" s="8">
        <f t="shared" si="180"/>
        <v>0.99892245524353118</v>
      </c>
      <c r="M191" s="8">
        <f t="shared" si="180"/>
        <v>0.99603336070521276</v>
      </c>
      <c r="N191" s="8">
        <f t="shared" si="180"/>
        <v>0.98897008153939803</v>
      </c>
      <c r="O191" s="8">
        <f t="shared" si="180"/>
        <v>0.89496011477418336</v>
      </c>
      <c r="P191" s="8">
        <f t="shared" si="180"/>
        <v>0.94718906279482107</v>
      </c>
      <c r="Q191" s="8">
        <f t="shared" si="180"/>
        <v>0.54218858027584604</v>
      </c>
      <c r="R191" s="9">
        <f t="shared" si="180"/>
        <v>0.54218858027584604</v>
      </c>
      <c r="V191" t="s">
        <v>2</v>
      </c>
      <c r="W191" s="25">
        <f>I191*(1-I191)</f>
        <v>1.0789393729528035E-3</v>
      </c>
      <c r="X191" s="26">
        <f t="shared" ref="X191:X199" si="181">J191*(1-J191)</f>
        <v>1.0763836537666244E-3</v>
      </c>
      <c r="Y191" s="26">
        <f t="shared" ref="Y191:Y199" si="182">K191*(1-K191)</f>
        <v>1.0763836537666244E-3</v>
      </c>
      <c r="Z191" s="26">
        <f t="shared" ref="Z191:Z199" si="183">L191*(1-L191)</f>
        <v>1.0763836537666244E-3</v>
      </c>
      <c r="AA191" s="26">
        <f t="shared" ref="AA191:AA199" si="184">M191*(1-M191)</f>
        <v>3.9509050674922941E-3</v>
      </c>
      <c r="AB191" s="26">
        <f t="shared" ref="AB191:AB199" si="185">N191*(1-N191)</f>
        <v>1.0908259359354446E-2</v>
      </c>
      <c r="AC191" s="26">
        <f t="shared" ref="AC191:AC199" si="186">O191*(1-O191)</f>
        <v>9.4006507737563916E-2</v>
      </c>
      <c r="AD191" s="26">
        <f t="shared" ref="AD191:AD199" si="187">P191*(1-P191)</f>
        <v>5.0021942116689581E-2</v>
      </c>
      <c r="AE191" s="26">
        <f t="shared" ref="AE191:AE199" si="188">Q191*(1-Q191)</f>
        <v>0.24822012369430849</v>
      </c>
      <c r="AF191" s="27">
        <f t="shared" ref="AF191:AF199" si="189">R191*(1-R191)</f>
        <v>0.24822012369430849</v>
      </c>
      <c r="AG191" s="3">
        <f>-1*SUM(W191:AF191)</f>
        <v>-0.65963595200396985</v>
      </c>
    </row>
    <row r="192" spans="8:33">
      <c r="H192" t="s">
        <v>3</v>
      </c>
      <c r="I192" s="10">
        <f t="shared" ref="I192:R192" si="190">EXP($T176-I$186)/(1+EXP($T176-I$186))</f>
        <v>0.99588129160417294</v>
      </c>
      <c r="J192" s="11">
        <f t="shared" si="190"/>
        <v>0.99589102862079315</v>
      </c>
      <c r="K192" s="11">
        <f t="shared" si="190"/>
        <v>0.99589102862079315</v>
      </c>
      <c r="L192" s="11">
        <f t="shared" si="190"/>
        <v>0.99589102862079315</v>
      </c>
      <c r="M192" s="11">
        <f t="shared" si="190"/>
        <v>0.9849962044943692</v>
      </c>
      <c r="N192" s="11">
        <f t="shared" si="190"/>
        <v>0.95908667644089263</v>
      </c>
      <c r="O192" s="11">
        <f t="shared" si="190"/>
        <v>0.69016954574236467</v>
      </c>
      <c r="P192" s="11">
        <f t="shared" si="190"/>
        <v>0.82422712468323467</v>
      </c>
      <c r="Q192" s="11">
        <f t="shared" si="190"/>
        <v>0.23642678472056425</v>
      </c>
      <c r="R192" s="12">
        <f t="shared" si="190"/>
        <v>0.23642678472056425</v>
      </c>
      <c r="V192" t="s">
        <v>3</v>
      </c>
      <c r="W192" s="28">
        <f t="shared" ref="W192:W199" si="191">I192*(1-I192)</f>
        <v>4.101744636977208E-3</v>
      </c>
      <c r="X192" s="29">
        <f t="shared" si="181"/>
        <v>4.0920877334117084E-3</v>
      </c>
      <c r="Y192" s="29">
        <f t="shared" si="182"/>
        <v>4.0920877334117084E-3</v>
      </c>
      <c r="Z192" s="29">
        <f t="shared" si="183"/>
        <v>4.0920877334117084E-3</v>
      </c>
      <c r="AA192" s="29">
        <f t="shared" si="184"/>
        <v>1.4778681626056014E-2</v>
      </c>
      <c r="AB192" s="29">
        <f t="shared" si="185"/>
        <v>3.9239423514455161E-2</v>
      </c>
      <c r="AC192" s="29">
        <f t="shared" si="186"/>
        <v>0.21383554387214268</v>
      </c>
      <c r="AD192" s="29">
        <f t="shared" si="187"/>
        <v>0.14487677161964221</v>
      </c>
      <c r="AE192" s="29">
        <f t="shared" si="188"/>
        <v>0.18052916018726023</v>
      </c>
      <c r="AF192" s="30">
        <f t="shared" si="189"/>
        <v>0.18052916018726023</v>
      </c>
      <c r="AG192" s="3">
        <f t="shared" ref="AG192:AG199" si="192">-1*SUM(W192:AF192)</f>
        <v>-0.79016674884402893</v>
      </c>
    </row>
    <row r="193" spans="8:33">
      <c r="H193" t="s">
        <v>4</v>
      </c>
      <c r="I193" s="10">
        <f t="shared" ref="I193:R193" si="193">EXP($T177-I$186)/(1+EXP($T177-I$186))</f>
        <v>0.98664573744225625</v>
      </c>
      <c r="J193" s="11">
        <f t="shared" si="193"/>
        <v>0.98667701608995928</v>
      </c>
      <c r="K193" s="11">
        <f t="shared" si="193"/>
        <v>0.98667701608995928</v>
      </c>
      <c r="L193" s="11">
        <f t="shared" si="193"/>
        <v>0.98667701608995928</v>
      </c>
      <c r="M193" s="11">
        <f t="shared" si="193"/>
        <v>0.95251633763401133</v>
      </c>
      <c r="N193" s="11">
        <f t="shared" si="193"/>
        <v>0.87749427376180245</v>
      </c>
      <c r="O193" s="11">
        <f t="shared" si="193"/>
        <v>0.40499358301661659</v>
      </c>
      <c r="P193" s="11">
        <f t="shared" si="193"/>
        <v>0.58895338725593716</v>
      </c>
      <c r="Q193" s="11">
        <f t="shared" si="193"/>
        <v>8.6433292940983633E-2</v>
      </c>
      <c r="R193" s="12">
        <f t="shared" si="193"/>
        <v>8.6433292940983633E-2</v>
      </c>
      <c r="V193" t="s">
        <v>4</v>
      </c>
      <c r="W193" s="28">
        <f t="shared" si="191"/>
        <v>1.3175926229282589E-2</v>
      </c>
      <c r="X193" s="29">
        <f t="shared" si="181"/>
        <v>1.3145482009773515E-2</v>
      </c>
      <c r="Y193" s="29">
        <f t="shared" si="182"/>
        <v>1.3145482009773515E-2</v>
      </c>
      <c r="Z193" s="29">
        <f t="shared" si="183"/>
        <v>1.3145482009773515E-2</v>
      </c>
      <c r="AA193" s="29">
        <f t="shared" si="184"/>
        <v>4.5228964174301459E-2</v>
      </c>
      <c r="AB193" s="29">
        <f t="shared" si="185"/>
        <v>0.10749807327704936</v>
      </c>
      <c r="AC193" s="29">
        <f t="shared" si="186"/>
        <v>0.24097378073197948</v>
      </c>
      <c r="AD193" s="29">
        <f t="shared" si="187"/>
        <v>0.24208729489569528</v>
      </c>
      <c r="AE193" s="29">
        <f t="shared" si="188"/>
        <v>7.8962578812361739E-2</v>
      </c>
      <c r="AF193" s="30">
        <f t="shared" si="189"/>
        <v>7.8962578812361739E-2</v>
      </c>
      <c r="AG193" s="3">
        <f t="shared" si="192"/>
        <v>-0.84632564296235224</v>
      </c>
    </row>
    <row r="194" spans="8:33">
      <c r="H194" t="s">
        <v>6</v>
      </c>
      <c r="I194" s="10">
        <f t="shared" ref="I194:R194" si="194">EXP($T178-I$186)/(1+EXP($T178-I$186))</f>
        <v>0.98664573744225625</v>
      </c>
      <c r="J194" s="11">
        <f t="shared" si="194"/>
        <v>0.98667701608995928</v>
      </c>
      <c r="K194" s="11">
        <f t="shared" si="194"/>
        <v>0.98667701608995928</v>
      </c>
      <c r="L194" s="11">
        <f t="shared" si="194"/>
        <v>0.98667701608995928</v>
      </c>
      <c r="M194" s="11">
        <f t="shared" si="194"/>
        <v>0.95251633763401133</v>
      </c>
      <c r="N194" s="11">
        <f t="shared" si="194"/>
        <v>0.87749427376180245</v>
      </c>
      <c r="O194" s="11">
        <f t="shared" si="194"/>
        <v>0.40499358301661659</v>
      </c>
      <c r="P194" s="11">
        <f t="shared" si="194"/>
        <v>0.58895338725593716</v>
      </c>
      <c r="Q194" s="11">
        <f t="shared" si="194"/>
        <v>8.6433292940983633E-2</v>
      </c>
      <c r="R194" s="12">
        <f t="shared" si="194"/>
        <v>8.6433292940983633E-2</v>
      </c>
      <c r="V194" t="s">
        <v>6</v>
      </c>
      <c r="W194" s="28">
        <f t="shared" si="191"/>
        <v>1.3175926229282589E-2</v>
      </c>
      <c r="X194" s="29">
        <f t="shared" si="181"/>
        <v>1.3145482009773515E-2</v>
      </c>
      <c r="Y194" s="29">
        <f t="shared" si="182"/>
        <v>1.3145482009773515E-2</v>
      </c>
      <c r="Z194" s="29">
        <f t="shared" si="183"/>
        <v>1.3145482009773515E-2</v>
      </c>
      <c r="AA194" s="29">
        <f t="shared" si="184"/>
        <v>4.5228964174301459E-2</v>
      </c>
      <c r="AB194" s="29">
        <f t="shared" si="185"/>
        <v>0.10749807327704936</v>
      </c>
      <c r="AC194" s="29">
        <f t="shared" si="186"/>
        <v>0.24097378073197948</v>
      </c>
      <c r="AD194" s="29">
        <f t="shared" si="187"/>
        <v>0.24208729489569528</v>
      </c>
      <c r="AE194" s="29">
        <f t="shared" si="188"/>
        <v>7.8962578812361739E-2</v>
      </c>
      <c r="AF194" s="30">
        <f t="shared" si="189"/>
        <v>7.8962578812361739E-2</v>
      </c>
      <c r="AG194" s="3">
        <f t="shared" si="192"/>
        <v>-0.84632564296235224</v>
      </c>
    </row>
    <row r="195" spans="8:33">
      <c r="H195" t="s">
        <v>7</v>
      </c>
      <c r="I195" s="10">
        <f t="shared" ref="I195:R195" si="195">EXP($T179-I$186)/(1+EXP($T179-I$186))</f>
        <v>0.98664573744225625</v>
      </c>
      <c r="J195" s="11">
        <f t="shared" si="195"/>
        <v>0.98667701608995928</v>
      </c>
      <c r="K195" s="11">
        <f t="shared" si="195"/>
        <v>0.98667701608995928</v>
      </c>
      <c r="L195" s="11">
        <f t="shared" si="195"/>
        <v>0.98667701608995928</v>
      </c>
      <c r="M195" s="11">
        <f t="shared" si="195"/>
        <v>0.95251633763401133</v>
      </c>
      <c r="N195" s="11">
        <f t="shared" si="195"/>
        <v>0.87749427376180245</v>
      </c>
      <c r="O195" s="11">
        <f t="shared" si="195"/>
        <v>0.40499358301661659</v>
      </c>
      <c r="P195" s="11">
        <f t="shared" si="195"/>
        <v>0.58895338725593716</v>
      </c>
      <c r="Q195" s="11">
        <f t="shared" si="195"/>
        <v>8.6433292940983633E-2</v>
      </c>
      <c r="R195" s="12">
        <f t="shared" si="195"/>
        <v>8.6433292940983633E-2</v>
      </c>
      <c r="V195" t="s">
        <v>7</v>
      </c>
      <c r="W195" s="28">
        <f t="shared" si="191"/>
        <v>1.3175926229282589E-2</v>
      </c>
      <c r="X195" s="29">
        <f t="shared" si="181"/>
        <v>1.3145482009773515E-2</v>
      </c>
      <c r="Y195" s="29">
        <f t="shared" si="182"/>
        <v>1.3145482009773515E-2</v>
      </c>
      <c r="Z195" s="29">
        <f t="shared" si="183"/>
        <v>1.3145482009773515E-2</v>
      </c>
      <c r="AA195" s="29">
        <f t="shared" si="184"/>
        <v>4.5228964174301459E-2</v>
      </c>
      <c r="AB195" s="29">
        <f t="shared" si="185"/>
        <v>0.10749807327704936</v>
      </c>
      <c r="AC195" s="29">
        <f t="shared" si="186"/>
        <v>0.24097378073197948</v>
      </c>
      <c r="AD195" s="29">
        <f t="shared" si="187"/>
        <v>0.24208729489569528</v>
      </c>
      <c r="AE195" s="29">
        <f t="shared" si="188"/>
        <v>7.8962578812361739E-2</v>
      </c>
      <c r="AF195" s="30">
        <f t="shared" si="189"/>
        <v>7.8962578812361739E-2</v>
      </c>
      <c r="AG195" s="3">
        <f t="shared" si="192"/>
        <v>-0.84632564296235224</v>
      </c>
    </row>
    <row r="196" spans="8:33">
      <c r="H196" t="s">
        <v>8</v>
      </c>
      <c r="I196" s="10">
        <f t="shared" ref="I196:R196" si="196">EXP($T180-I$186)/(1+EXP($T180-I$186))</f>
        <v>0.96078898531194268</v>
      </c>
      <c r="J196" s="11">
        <f t="shared" si="196"/>
        <v>0.96087842485446717</v>
      </c>
      <c r="K196" s="11">
        <f t="shared" si="196"/>
        <v>0.96087842485446717</v>
      </c>
      <c r="L196" s="11">
        <f t="shared" si="196"/>
        <v>0.96087842485446717</v>
      </c>
      <c r="M196" s="11">
        <f t="shared" si="196"/>
        <v>0.8693294900812607</v>
      </c>
      <c r="N196" s="11">
        <f t="shared" si="196"/>
        <v>0.70375309841905076</v>
      </c>
      <c r="O196" s="11">
        <f t="shared" si="196"/>
        <v>0.1841651139705496</v>
      </c>
      <c r="P196" s="11">
        <f t="shared" si="196"/>
        <v>0.32212180090359993</v>
      </c>
      <c r="Q196" s="11">
        <f t="shared" si="196"/>
        <v>3.0422977139241174E-2</v>
      </c>
      <c r="R196" s="12">
        <f t="shared" si="196"/>
        <v>3.0422977139241174E-2</v>
      </c>
      <c r="V196" t="s">
        <v>8</v>
      </c>
      <c r="W196" s="28">
        <f t="shared" si="191"/>
        <v>3.7673511015190272E-2</v>
      </c>
      <c r="X196" s="29">
        <f t="shared" si="181"/>
        <v>3.7591077503665256E-2</v>
      </c>
      <c r="Y196" s="29">
        <f t="shared" si="182"/>
        <v>3.7591077503665256E-2</v>
      </c>
      <c r="Z196" s="29">
        <f t="shared" si="183"/>
        <v>3.7591077503665256E-2</v>
      </c>
      <c r="AA196" s="29">
        <f t="shared" si="184"/>
        <v>0.11359572775631595</v>
      </c>
      <c r="AB196" s="29">
        <f t="shared" si="185"/>
        <v>0.20848467488463662</v>
      </c>
      <c r="AC196" s="29">
        <f t="shared" si="186"/>
        <v>0.15024832476676409</v>
      </c>
      <c r="AD196" s="29">
        <f t="shared" si="187"/>
        <v>0.21835934628622145</v>
      </c>
      <c r="AE196" s="29">
        <f t="shared" si="188"/>
        <v>2.9497419601226385E-2</v>
      </c>
      <c r="AF196" s="30">
        <f t="shared" si="189"/>
        <v>2.9497419601226385E-2</v>
      </c>
      <c r="AG196" s="3">
        <f t="shared" si="192"/>
        <v>-0.90012965642257692</v>
      </c>
    </row>
    <row r="197" spans="8:33">
      <c r="H197" t="s">
        <v>9</v>
      </c>
      <c r="I197" s="10">
        <f t="shared" ref="I197:R197" si="197">EXP($T181-I$186)/(1+EXP($T181-I$186))</f>
        <v>0.9005248969722599</v>
      </c>
      <c r="J197" s="11">
        <f t="shared" si="197"/>
        <v>0.90073759611231585</v>
      </c>
      <c r="K197" s="11">
        <f t="shared" si="197"/>
        <v>0.90073759611231585</v>
      </c>
      <c r="L197" s="11">
        <f t="shared" si="197"/>
        <v>0.90073759611231585</v>
      </c>
      <c r="M197" s="11">
        <f t="shared" si="197"/>
        <v>0.71080903482000724</v>
      </c>
      <c r="N197" s="11">
        <f t="shared" si="197"/>
        <v>0.46742312824304311</v>
      </c>
      <c r="O197" s="11">
        <f t="shared" si="197"/>
        <v>7.6979949374181664E-2</v>
      </c>
      <c r="P197" s="11">
        <f t="shared" si="197"/>
        <v>0.14934283984651811</v>
      </c>
      <c r="Q197" s="11">
        <f t="shared" si="197"/>
        <v>1.1459750047305463E-2</v>
      </c>
      <c r="R197" s="12">
        <f t="shared" si="197"/>
        <v>1.1459750047305463E-2</v>
      </c>
      <c r="V197" t="s">
        <v>9</v>
      </c>
      <c r="W197" s="28">
        <f t="shared" si="191"/>
        <v>8.957980690536059E-2</v>
      </c>
      <c r="X197" s="29">
        <f t="shared" si="181"/>
        <v>8.9409379062122415E-2</v>
      </c>
      <c r="Y197" s="29">
        <f t="shared" si="182"/>
        <v>8.9409379062122415E-2</v>
      </c>
      <c r="Z197" s="29">
        <f t="shared" si="183"/>
        <v>8.9409379062122415E-2</v>
      </c>
      <c r="AA197" s="29">
        <f t="shared" si="184"/>
        <v>0.20555955083825697</v>
      </c>
      <c r="AB197" s="29">
        <f t="shared" si="185"/>
        <v>0.24893874742653077</v>
      </c>
      <c r="AC197" s="29">
        <f t="shared" si="186"/>
        <v>7.1054036768530102E-2</v>
      </c>
      <c r="AD197" s="29">
        <f t="shared" si="187"/>
        <v>0.12703955603309536</v>
      </c>
      <c r="AE197" s="29">
        <f t="shared" si="188"/>
        <v>1.1328424176158746E-2</v>
      </c>
      <c r="AF197" s="30">
        <f t="shared" si="189"/>
        <v>1.1328424176158746E-2</v>
      </c>
      <c r="AG197" s="3">
        <f t="shared" si="192"/>
        <v>-1.0330566835104582</v>
      </c>
    </row>
    <row r="198" spans="8:33">
      <c r="H198" t="s">
        <v>10</v>
      </c>
      <c r="I198" s="10">
        <f t="shared" ref="I198:R198" si="198">EXP($T182-I$186)/(1+EXP($T182-I$186))</f>
        <v>0.64265910010828498</v>
      </c>
      <c r="J198" s="11">
        <f t="shared" si="198"/>
        <v>0.64320471346229768</v>
      </c>
      <c r="K198" s="11">
        <f t="shared" si="198"/>
        <v>0.64320471346229768</v>
      </c>
      <c r="L198" s="11">
        <f t="shared" si="198"/>
        <v>0.64320471346229768</v>
      </c>
      <c r="M198" s="11">
        <f t="shared" si="198"/>
        <v>0.32809149125712461</v>
      </c>
      <c r="N198" s="11">
        <f t="shared" si="198"/>
        <v>0.14847167325829919</v>
      </c>
      <c r="O198" s="11">
        <f t="shared" si="198"/>
        <v>1.6298455360370532E-2</v>
      </c>
      <c r="P198" s="11">
        <f t="shared" si="198"/>
        <v>3.3702139328161664E-2</v>
      </c>
      <c r="Q198" s="11">
        <f t="shared" si="198"/>
        <v>2.297726632525665E-3</v>
      </c>
      <c r="R198" s="12">
        <f t="shared" si="198"/>
        <v>2.297726632525665E-3</v>
      </c>
      <c r="V198" t="s">
        <v>10</v>
      </c>
      <c r="W198" s="28">
        <f t="shared" si="191"/>
        <v>0.22964838115629432</v>
      </c>
      <c r="X198" s="29">
        <f t="shared" si="181"/>
        <v>0.22949241004218121</v>
      </c>
      <c r="Y198" s="29">
        <f t="shared" si="182"/>
        <v>0.22949241004218121</v>
      </c>
      <c r="Z198" s="29">
        <f t="shared" si="183"/>
        <v>0.22949241004218121</v>
      </c>
      <c r="AA198" s="29">
        <f t="shared" si="184"/>
        <v>0.22044746462180073</v>
      </c>
      <c r="AB198" s="29">
        <f t="shared" si="185"/>
        <v>0.12642783549818004</v>
      </c>
      <c r="AC198" s="29">
        <f t="shared" si="186"/>
        <v>1.6032815713236542E-2</v>
      </c>
      <c r="AD198" s="29">
        <f t="shared" si="187"/>
        <v>3.2566305132866839E-2</v>
      </c>
      <c r="AE198" s="29">
        <f t="shared" si="188"/>
        <v>2.292447084847847E-3</v>
      </c>
      <c r="AF198" s="30">
        <f t="shared" si="189"/>
        <v>2.292447084847847E-3</v>
      </c>
      <c r="AG198" s="3">
        <f t="shared" si="192"/>
        <v>-1.3181849264186176</v>
      </c>
    </row>
    <row r="199" spans="8:33" ht="13.5" thickBot="1">
      <c r="H199" t="s">
        <v>11</v>
      </c>
      <c r="I199" s="13">
        <f t="shared" ref="I199:R199" si="199">EXP($T183-I$186)/(1+EXP($T183-I$186))</f>
        <v>0.45573931616564584</v>
      </c>
      <c r="J199" s="14">
        <f t="shared" si="199"/>
        <v>0.45632888969117053</v>
      </c>
      <c r="K199" s="14">
        <f t="shared" si="199"/>
        <v>0.45632888969117053</v>
      </c>
      <c r="L199" s="14">
        <f t="shared" si="199"/>
        <v>0.45632888969117053</v>
      </c>
      <c r="M199" s="14">
        <f t="shared" si="199"/>
        <v>0.18523699480249228</v>
      </c>
      <c r="N199" s="14">
        <f t="shared" si="199"/>
        <v>7.5085757892146901E-2</v>
      </c>
      <c r="O199" s="14">
        <f t="shared" si="199"/>
        <v>7.6552131056039519E-3</v>
      </c>
      <c r="P199" s="14">
        <f t="shared" si="199"/>
        <v>1.5979464164564354E-2</v>
      </c>
      <c r="Q199" s="14">
        <f t="shared" si="199"/>
        <v>1.0711333914443502E-3</v>
      </c>
      <c r="R199" s="15">
        <f t="shared" si="199"/>
        <v>1.0711333914443502E-3</v>
      </c>
      <c r="V199" t="s">
        <v>11</v>
      </c>
      <c r="W199" s="31">
        <f t="shared" si="191"/>
        <v>0.24804099186651538</v>
      </c>
      <c r="X199" s="32">
        <f t="shared" si="181"/>
        <v>0.24809283412439403</v>
      </c>
      <c r="Y199" s="32">
        <f t="shared" si="182"/>
        <v>0.24809283412439403</v>
      </c>
      <c r="Z199" s="32">
        <f t="shared" si="183"/>
        <v>0.24809283412439403</v>
      </c>
      <c r="AA199" s="32">
        <f t="shared" si="184"/>
        <v>0.15092425055903372</v>
      </c>
      <c r="AB199" s="32">
        <f t="shared" si="185"/>
        <v>6.9447886853908805E-2</v>
      </c>
      <c r="AC199" s="32">
        <f t="shared" si="186"/>
        <v>7.596610817911742E-3</v>
      </c>
      <c r="AD199" s="32">
        <f t="shared" si="187"/>
        <v>1.572412088957776E-2</v>
      </c>
      <c r="AE199" s="32">
        <f t="shared" si="188"/>
        <v>1.0699860647020831E-3</v>
      </c>
      <c r="AF199" s="33">
        <f t="shared" si="189"/>
        <v>1.0699860647020831E-3</v>
      </c>
      <c r="AG199" s="3">
        <f t="shared" si="192"/>
        <v>-1.2381523354895336</v>
      </c>
    </row>
    <row r="200" spans="8:33">
      <c r="V200" t="s">
        <v>22</v>
      </c>
      <c r="W200" s="3">
        <f t="shared" ref="W200:AF200" si="200">-1*SUM(W191:W199)</f>
        <v>-0.64965115364113835</v>
      </c>
      <c r="X200" s="3">
        <f t="shared" si="200"/>
        <v>-0.64919061814886181</v>
      </c>
      <c r="Y200" s="3">
        <f t="shared" si="200"/>
        <v>-0.64919061814886181</v>
      </c>
      <c r="Z200" s="3">
        <f t="shared" si="200"/>
        <v>-0.64919061814886181</v>
      </c>
      <c r="AA200" s="3">
        <f t="shared" si="200"/>
        <v>-0.84494347299186001</v>
      </c>
      <c r="AB200" s="3">
        <f t="shared" si="200"/>
        <v>-1.025941047368214</v>
      </c>
      <c r="AC200" s="3">
        <f t="shared" si="200"/>
        <v>-1.2756951818720876</v>
      </c>
      <c r="AD200" s="3">
        <f t="shared" si="200"/>
        <v>-1.314849926765179</v>
      </c>
      <c r="AE200" s="3">
        <f t="shared" si="200"/>
        <v>-0.70982529724558929</v>
      </c>
      <c r="AF200" s="3">
        <f t="shared" si="200"/>
        <v>-0.70982529724558929</v>
      </c>
      <c r="AG200" s="3"/>
    </row>
    <row r="203" spans="8:33">
      <c r="H203" s="5" t="s">
        <v>46</v>
      </c>
    </row>
    <row r="204" spans="8:33" ht="13.5" thickBot="1">
      <c r="I204">
        <v>1</v>
      </c>
      <c r="J204">
        <v>2</v>
      </c>
      <c r="K204">
        <v>3</v>
      </c>
      <c r="L204">
        <v>4</v>
      </c>
      <c r="M204">
        <v>5</v>
      </c>
      <c r="N204">
        <v>6</v>
      </c>
      <c r="O204">
        <v>7</v>
      </c>
      <c r="P204">
        <v>8</v>
      </c>
      <c r="Q204">
        <v>9</v>
      </c>
      <c r="R204">
        <v>10</v>
      </c>
      <c r="S204" t="s">
        <v>23</v>
      </c>
      <c r="T204" t="s">
        <v>25</v>
      </c>
    </row>
    <row r="205" spans="8:33">
      <c r="H205" t="s">
        <v>2</v>
      </c>
      <c r="I205" s="16" t="str">
        <f t="shared" ref="I205:R205" si="201">IF(ISERROR(I24-I191),".",I24-I191)</f>
        <v>.</v>
      </c>
      <c r="J205" s="17">
        <f t="shared" si="201"/>
        <v>1.0775447564688179E-3</v>
      </c>
      <c r="K205" s="17">
        <f t="shared" si="201"/>
        <v>1.0775447564688179E-3</v>
      </c>
      <c r="L205" s="17">
        <f t="shared" si="201"/>
        <v>1.0775447564688179E-3</v>
      </c>
      <c r="M205" s="17">
        <f t="shared" si="201"/>
        <v>3.9666392947872442E-3</v>
      </c>
      <c r="N205" s="17">
        <f t="shared" si="201"/>
        <v>1.1029918460601973E-2</v>
      </c>
      <c r="O205" s="17">
        <f t="shared" si="201"/>
        <v>0.10503988522581664</v>
      </c>
      <c r="P205" s="17">
        <f t="shared" si="201"/>
        <v>5.2810937205178932E-2</v>
      </c>
      <c r="Q205" s="17">
        <f t="shared" si="201"/>
        <v>-0.54218858027584604</v>
      </c>
      <c r="R205" s="18">
        <f t="shared" si="201"/>
        <v>0.45781141972415396</v>
      </c>
      <c r="S205" s="3">
        <f>SUM(I205:R205)</f>
        <v>9.1702853904099157E-2</v>
      </c>
      <c r="T205" s="42">
        <f>T175-S205/AG191</f>
        <v>4.4105242269767002</v>
      </c>
    </row>
    <row r="206" spans="8:33">
      <c r="H206" t="s">
        <v>3</v>
      </c>
      <c r="I206" s="19">
        <f t="shared" ref="I206:R206" si="202">IF(ISERROR(I25-I192),".",I25-I192)</f>
        <v>4.1187083958270643E-3</v>
      </c>
      <c r="J206" s="20">
        <f t="shared" si="202"/>
        <v>4.1089713792068494E-3</v>
      </c>
      <c r="K206" s="20">
        <f t="shared" si="202"/>
        <v>4.1089713792068494E-3</v>
      </c>
      <c r="L206" s="20">
        <f t="shared" si="202"/>
        <v>4.1089713792068494E-3</v>
      </c>
      <c r="M206" s="20">
        <f t="shared" si="202"/>
        <v>1.5003795505630801E-2</v>
      </c>
      <c r="N206" s="20">
        <f t="shared" si="202"/>
        <v>4.0913323559107373E-2</v>
      </c>
      <c r="O206" s="20">
        <f t="shared" si="202"/>
        <v>0.30983045425763533</v>
      </c>
      <c r="P206" s="20">
        <f t="shared" si="202"/>
        <v>-0.82422712468323467</v>
      </c>
      <c r="Q206" s="20">
        <f t="shared" si="202"/>
        <v>0.76357321527943578</v>
      </c>
      <c r="R206" s="21">
        <f t="shared" si="202"/>
        <v>-0.23642678472056425</v>
      </c>
      <c r="S206" s="3">
        <f t="shared" ref="S206:S213" si="203">SUM(I206:R206)</f>
        <v>8.5112501731457985E-2</v>
      </c>
      <c r="T206" s="43">
        <f t="shared" ref="T206:T213" si="204">T176-S206/AG192</f>
        <v>3.0376914794321004</v>
      </c>
    </row>
    <row r="207" spans="8:33">
      <c r="H207" t="s">
        <v>4</v>
      </c>
      <c r="I207" s="19">
        <f t="shared" ref="I207:R207" si="205">IF(ISERROR(I26-I193),".",I26-I193)</f>
        <v>1.3354262557743746E-2</v>
      </c>
      <c r="J207" s="20">
        <f t="shared" si="205"/>
        <v>1.332298391004072E-2</v>
      </c>
      <c r="K207" s="20">
        <f t="shared" si="205"/>
        <v>1.332298391004072E-2</v>
      </c>
      <c r="L207" s="20">
        <f t="shared" si="205"/>
        <v>1.332298391004072E-2</v>
      </c>
      <c r="M207" s="20">
        <f t="shared" si="205"/>
        <v>4.7483662365988666E-2</v>
      </c>
      <c r="N207" s="20">
        <f t="shared" si="205"/>
        <v>0.12250572623819755</v>
      </c>
      <c r="O207" s="20">
        <f t="shared" si="205"/>
        <v>-0.40499358301661659</v>
      </c>
      <c r="P207" s="20">
        <f t="shared" si="205"/>
        <v>0.41104661274406284</v>
      </c>
      <c r="Q207" s="20">
        <f t="shared" si="205"/>
        <v>-8.6433292940983633E-2</v>
      </c>
      <c r="R207" s="21">
        <f t="shared" si="205"/>
        <v>-8.6433292940983633E-2</v>
      </c>
      <c r="S207" s="3">
        <f t="shared" si="203"/>
        <v>5.6499046737531131E-2</v>
      </c>
      <c r="T207" s="43">
        <f t="shared" si="204"/>
        <v>1.8111218903871824</v>
      </c>
    </row>
    <row r="208" spans="8:33">
      <c r="H208" t="s">
        <v>6</v>
      </c>
      <c r="I208" s="19">
        <f t="shared" ref="I208:R208" si="206">IF(ISERROR(I27-I194),".",I27-I194)</f>
        <v>1.3354262557743746E-2</v>
      </c>
      <c r="J208" s="20">
        <f t="shared" si="206"/>
        <v>1.332298391004072E-2</v>
      </c>
      <c r="K208" s="20">
        <f t="shared" si="206"/>
        <v>1.332298391004072E-2</v>
      </c>
      <c r="L208" s="20">
        <f t="shared" si="206"/>
        <v>1.332298391004072E-2</v>
      </c>
      <c r="M208" s="20">
        <f t="shared" si="206"/>
        <v>4.7483662365988666E-2</v>
      </c>
      <c r="N208" s="20">
        <f t="shared" si="206"/>
        <v>0.12250572623819755</v>
      </c>
      <c r="O208" s="20">
        <f t="shared" si="206"/>
        <v>-0.40499358301661659</v>
      </c>
      <c r="P208" s="20">
        <f t="shared" si="206"/>
        <v>0.41104661274406284</v>
      </c>
      <c r="Q208" s="20">
        <f t="shared" si="206"/>
        <v>-8.6433292940983633E-2</v>
      </c>
      <c r="R208" s="21">
        <f t="shared" si="206"/>
        <v>-8.6433292940983633E-2</v>
      </c>
      <c r="S208" s="3">
        <f t="shared" si="203"/>
        <v>5.6499046737531131E-2</v>
      </c>
      <c r="T208" s="43">
        <f t="shared" si="204"/>
        <v>1.8111218903871824</v>
      </c>
    </row>
    <row r="209" spans="8:33">
      <c r="H209" t="s">
        <v>7</v>
      </c>
      <c r="I209" s="19">
        <f t="shared" ref="I209:R209" si="207">IF(ISERROR(I28-I195),".",I28-I195)</f>
        <v>1.3354262557743746E-2</v>
      </c>
      <c r="J209" s="20">
        <f t="shared" si="207"/>
        <v>1.332298391004072E-2</v>
      </c>
      <c r="K209" s="20">
        <f t="shared" si="207"/>
        <v>1.332298391004072E-2</v>
      </c>
      <c r="L209" s="20">
        <f t="shared" si="207"/>
        <v>1.332298391004072E-2</v>
      </c>
      <c r="M209" s="20">
        <f t="shared" si="207"/>
        <v>4.7483662365988666E-2</v>
      </c>
      <c r="N209" s="20">
        <f t="shared" si="207"/>
        <v>0.12250572623819755</v>
      </c>
      <c r="O209" s="20">
        <f t="shared" si="207"/>
        <v>-0.40499358301661659</v>
      </c>
      <c r="P209" s="20">
        <f t="shared" si="207"/>
        <v>0.41104661274406284</v>
      </c>
      <c r="Q209" s="20">
        <f t="shared" si="207"/>
        <v>-8.6433292940983633E-2</v>
      </c>
      <c r="R209" s="21">
        <f t="shared" si="207"/>
        <v>-8.6433292940983633E-2</v>
      </c>
      <c r="S209" s="3">
        <f t="shared" si="203"/>
        <v>5.6499046737531131E-2</v>
      </c>
      <c r="T209" s="43">
        <f t="shared" si="204"/>
        <v>1.8111218903871824</v>
      </c>
    </row>
    <row r="210" spans="8:33">
      <c r="H210" t="s">
        <v>8</v>
      </c>
      <c r="I210" s="19">
        <f t="shared" ref="I210:R210" si="208">IF(ISERROR(I29-I196),".",I29-I196)</f>
        <v>3.9211014688057322E-2</v>
      </c>
      <c r="J210" s="20">
        <f t="shared" si="208"/>
        <v>3.9121575145532828E-2</v>
      </c>
      <c r="K210" s="20">
        <f t="shared" si="208"/>
        <v>3.9121575145532828E-2</v>
      </c>
      <c r="L210" s="20">
        <f t="shared" si="208"/>
        <v>3.9121575145532828E-2</v>
      </c>
      <c r="M210" s="20">
        <f t="shared" si="208"/>
        <v>0.1306705099187393</v>
      </c>
      <c r="N210" s="20">
        <f t="shared" si="208"/>
        <v>-0.70375309841905076</v>
      </c>
      <c r="O210" s="20">
        <f t="shared" si="208"/>
        <v>0.81583488602945042</v>
      </c>
      <c r="P210" s="20">
        <f t="shared" si="208"/>
        <v>-0.32212180090359993</v>
      </c>
      <c r="Q210" s="20">
        <f t="shared" si="208"/>
        <v>-3.0422977139241174E-2</v>
      </c>
      <c r="R210" s="21">
        <f t="shared" si="208"/>
        <v>-3.0422977139241174E-2</v>
      </c>
      <c r="S210" s="3">
        <f t="shared" si="203"/>
        <v>1.6360282471712482E-2</v>
      </c>
      <c r="T210" s="43">
        <f t="shared" si="204"/>
        <v>0.65886100956191995</v>
      </c>
    </row>
    <row r="211" spans="8:33">
      <c r="H211" t="s">
        <v>9</v>
      </c>
      <c r="I211" s="19">
        <f t="shared" ref="I211:R211" si="209">IF(ISERROR(I30-I197),".",I30-I197)</f>
        <v>9.9475103027740097E-2</v>
      </c>
      <c r="J211" s="20">
        <f t="shared" si="209"/>
        <v>9.9262403887684147E-2</v>
      </c>
      <c r="K211" s="20">
        <f t="shared" si="209"/>
        <v>9.9262403887684147E-2</v>
      </c>
      <c r="L211" s="20">
        <f t="shared" si="209"/>
        <v>9.9262403887684147E-2</v>
      </c>
      <c r="M211" s="20">
        <f t="shared" si="209"/>
        <v>-0.71080903482000724</v>
      </c>
      <c r="N211" s="20">
        <f t="shared" si="209"/>
        <v>0.53257687175695689</v>
      </c>
      <c r="O211" s="20">
        <f t="shared" si="209"/>
        <v>-7.6979949374181664E-2</v>
      </c>
      <c r="P211" s="20">
        <f t="shared" si="209"/>
        <v>-0.14934283984651811</v>
      </c>
      <c r="Q211" s="20">
        <f t="shared" si="209"/>
        <v>-1.1459750047305463E-2</v>
      </c>
      <c r="R211" s="21">
        <f t="shared" si="209"/>
        <v>-1.1459750047305463E-2</v>
      </c>
      <c r="S211" s="3">
        <f t="shared" si="203"/>
        <v>-3.0212137687568516E-2</v>
      </c>
      <c r="T211" s="43">
        <f t="shared" si="204"/>
        <v>-0.38428653820900488</v>
      </c>
    </row>
    <row r="212" spans="8:33">
      <c r="H212" t="s">
        <v>10</v>
      </c>
      <c r="I212" s="19">
        <f t="shared" ref="I212:R212" si="210">IF(ISERROR(I31-I198),".",I31-I198)</f>
        <v>0.35734089989171502</v>
      </c>
      <c r="J212" s="20">
        <f t="shared" si="210"/>
        <v>-0.64320471346229768</v>
      </c>
      <c r="K212" s="20">
        <f t="shared" si="210"/>
        <v>0.35679528653770232</v>
      </c>
      <c r="L212" s="20">
        <f t="shared" si="210"/>
        <v>-0.64320471346229768</v>
      </c>
      <c r="M212" s="20">
        <f t="shared" si="210"/>
        <v>0.67190850874287533</v>
      </c>
      <c r="N212" s="20">
        <f t="shared" si="210"/>
        <v>-0.14847167325829919</v>
      </c>
      <c r="O212" s="20">
        <f t="shared" si="210"/>
        <v>-1.6298455360370532E-2</v>
      </c>
      <c r="P212" s="20">
        <f t="shared" si="210"/>
        <v>-3.3702139328161664E-2</v>
      </c>
      <c r="Q212" s="20">
        <f t="shared" si="210"/>
        <v>-2.297726632525665E-3</v>
      </c>
      <c r="R212" s="21">
        <f t="shared" si="210"/>
        <v>-2.297726632525665E-3</v>
      </c>
      <c r="S212" s="3">
        <f t="shared" si="203"/>
        <v>-0.10343245296418541</v>
      </c>
      <c r="T212" s="43">
        <f t="shared" si="204"/>
        <v>-2.0496532048646392</v>
      </c>
    </row>
    <row r="213" spans="8:33" ht="13.5" thickBot="1">
      <c r="H213" t="s">
        <v>11</v>
      </c>
      <c r="I213" s="22">
        <f t="shared" ref="I213:R213" si="211">IF(ISERROR(I32-I199),".",I32-I199)</f>
        <v>-0.45573931616564584</v>
      </c>
      <c r="J213" s="23">
        <f t="shared" si="211"/>
        <v>0.54367111030882942</v>
      </c>
      <c r="K213" s="23">
        <f t="shared" si="211"/>
        <v>-0.45632888969117053</v>
      </c>
      <c r="L213" s="23">
        <f t="shared" si="211"/>
        <v>0.54367111030882942</v>
      </c>
      <c r="M213" s="23">
        <f t="shared" si="211"/>
        <v>-0.18523699480249228</v>
      </c>
      <c r="N213" s="23">
        <f t="shared" si="211"/>
        <v>-7.5085757892146901E-2</v>
      </c>
      <c r="O213" s="23">
        <f t="shared" si="211"/>
        <v>-7.6552131056039519E-3</v>
      </c>
      <c r="P213" s="23">
        <f t="shared" si="211"/>
        <v>-1.5979464164564354E-2</v>
      </c>
      <c r="Q213" s="23">
        <f t="shared" si="211"/>
        <v>-1.0711333914443502E-3</v>
      </c>
      <c r="R213" s="24">
        <f t="shared" si="211"/>
        <v>-1.0711333914443502E-3</v>
      </c>
      <c r="S213" s="3">
        <f t="shared" si="203"/>
        <v>-0.11082568198685372</v>
      </c>
      <c r="T213" s="44">
        <f t="shared" si="204"/>
        <v>-2.8251278582913195</v>
      </c>
    </row>
    <row r="214" spans="8:33" ht="13.5" thickBot="1">
      <c r="H214" t="s">
        <v>23</v>
      </c>
      <c r="I214" s="3">
        <f t="shared" ref="I214:R214" si="212">-1*SUM(I205:I213)</f>
        <v>-8.4469197510924909E-2</v>
      </c>
      <c r="J214" s="3">
        <f t="shared" si="212"/>
        <v>-8.4005843745546538E-2</v>
      </c>
      <c r="K214" s="3">
        <f t="shared" si="212"/>
        <v>-8.4005843745546593E-2</v>
      </c>
      <c r="L214" s="3">
        <f t="shared" si="212"/>
        <v>-8.4005843745546538E-2</v>
      </c>
      <c r="M214" s="3">
        <f t="shared" si="212"/>
        <v>-6.7954410937499155E-2</v>
      </c>
      <c r="N214" s="3">
        <f t="shared" si="212"/>
        <v>-2.4726762921762055E-2</v>
      </c>
      <c r="O214" s="3">
        <f t="shared" si="212"/>
        <v>8.5209141377103503E-2</v>
      </c>
      <c r="P214" s="3">
        <f t="shared" si="212"/>
        <v>5.9422593488711262E-2</v>
      </c>
      <c r="Q214" s="3">
        <f t="shared" si="212"/>
        <v>8.3166831029877819E-2</v>
      </c>
      <c r="R214" s="3">
        <f t="shared" si="212"/>
        <v>8.3166831029877875E-2</v>
      </c>
      <c r="S214" s="48">
        <f>SUMSQ(S205:S213)</f>
        <v>4.9391014432139654E-2</v>
      </c>
    </row>
    <row r="215" spans="8:33" ht="13.5" thickBot="1">
      <c r="H215" t="s">
        <v>24</v>
      </c>
      <c r="I215" s="4">
        <f t="shared" ref="I215:R215" si="213">I186-I214/W200</f>
        <v>-2.6881339688635526</v>
      </c>
      <c r="J215" s="3">
        <f t="shared" si="213"/>
        <v>-2.6898891367895357</v>
      </c>
      <c r="K215" s="3">
        <f t="shared" si="213"/>
        <v>-2.6898891367895357</v>
      </c>
      <c r="L215" s="3">
        <f t="shared" si="213"/>
        <v>-2.6898891367895357</v>
      </c>
      <c r="M215" s="3">
        <f t="shared" si="213"/>
        <v>-1.3347825150970343</v>
      </c>
      <c r="N215" s="3">
        <f t="shared" si="213"/>
        <v>-0.24865035587729287</v>
      </c>
      <c r="O215" s="3">
        <f t="shared" si="213"/>
        <v>2.1958590916728009</v>
      </c>
      <c r="P215" s="3">
        <f t="shared" si="213"/>
        <v>1.4299168647733804</v>
      </c>
      <c r="Q215" s="3">
        <f t="shared" si="213"/>
        <v>4.2195125153860129</v>
      </c>
      <c r="R215" s="3">
        <f t="shared" si="213"/>
        <v>4.2195125153860129</v>
      </c>
      <c r="S215" s="3">
        <f>AVERAGE(I215:R215)</f>
        <v>-2.764332629882791E-2</v>
      </c>
    </row>
    <row r="216" spans="8:33" ht="13.5" thickBot="1">
      <c r="H216" t="s">
        <v>26</v>
      </c>
      <c r="I216" s="45">
        <f t="shared" ref="I216:R216" si="214">I215-$S215</f>
        <v>-2.6604906425647248</v>
      </c>
      <c r="J216" s="46">
        <f t="shared" si="214"/>
        <v>-2.6622458104907079</v>
      </c>
      <c r="K216" s="46">
        <f t="shared" si="214"/>
        <v>-2.6622458104907079</v>
      </c>
      <c r="L216" s="46">
        <f t="shared" si="214"/>
        <v>-2.6622458104907079</v>
      </c>
      <c r="M216" s="46">
        <f t="shared" si="214"/>
        <v>-1.3071391887982065</v>
      </c>
      <c r="N216" s="46">
        <f t="shared" si="214"/>
        <v>-0.22100702957846496</v>
      </c>
      <c r="O216" s="46">
        <f t="shared" si="214"/>
        <v>2.2235024179716287</v>
      </c>
      <c r="P216" s="46">
        <f t="shared" si="214"/>
        <v>1.4575601910722082</v>
      </c>
      <c r="Q216" s="46">
        <f t="shared" si="214"/>
        <v>4.2471558416848412</v>
      </c>
      <c r="R216" s="47">
        <f t="shared" si="214"/>
        <v>4.2471558416848412</v>
      </c>
      <c r="S216" s="3">
        <f>AVERAGE(I216:R216)</f>
        <v>0</v>
      </c>
    </row>
    <row r="218" spans="8:33" s="1" customFormat="1" ht="13.5" thickBot="1"/>
    <row r="219" spans="8:33">
      <c r="H219" s="5" t="s">
        <v>38</v>
      </c>
      <c r="V219" s="5" t="s">
        <v>39</v>
      </c>
    </row>
    <row r="220" spans="8:33" ht="13.5" thickBot="1">
      <c r="I220">
        <v>1</v>
      </c>
      <c r="J220">
        <v>2</v>
      </c>
      <c r="K220">
        <v>3</v>
      </c>
      <c r="L220">
        <v>4</v>
      </c>
      <c r="M220">
        <v>5</v>
      </c>
      <c r="N220">
        <v>6</v>
      </c>
      <c r="O220">
        <v>7</v>
      </c>
      <c r="P220">
        <v>8</v>
      </c>
      <c r="Q220">
        <v>9</v>
      </c>
      <c r="R220">
        <v>10</v>
      </c>
      <c r="W220">
        <v>1</v>
      </c>
      <c r="X220">
        <v>2</v>
      </c>
      <c r="Y220">
        <v>3</v>
      </c>
      <c r="Z220">
        <v>4</v>
      </c>
      <c r="AA220">
        <v>5</v>
      </c>
      <c r="AB220">
        <v>6</v>
      </c>
      <c r="AC220">
        <v>7</v>
      </c>
      <c r="AD220">
        <v>8</v>
      </c>
      <c r="AE220">
        <v>9</v>
      </c>
      <c r="AF220">
        <v>10</v>
      </c>
      <c r="AG220" t="s">
        <v>22</v>
      </c>
    </row>
    <row r="221" spans="8:33">
      <c r="H221" t="s">
        <v>2</v>
      </c>
      <c r="I221" s="7">
        <f>EXP($T205-I$216)/(1+EXP($T205-I$216))</f>
        <v>0.99915135014710899</v>
      </c>
      <c r="J221" s="8">
        <f t="shared" ref="J221:R221" si="215">EXP($T205-J$216)/(1+EXP($T205-J$216))</f>
        <v>0.99915283710293223</v>
      </c>
      <c r="K221" s="8">
        <f t="shared" si="215"/>
        <v>0.99915283710293223</v>
      </c>
      <c r="L221" s="8">
        <f t="shared" si="215"/>
        <v>0.99915283710293223</v>
      </c>
      <c r="M221" s="8">
        <f t="shared" si="215"/>
        <v>0.99672338829514073</v>
      </c>
      <c r="N221" s="8">
        <f t="shared" si="215"/>
        <v>0.99035411581198518</v>
      </c>
      <c r="O221" s="8">
        <f t="shared" si="215"/>
        <v>0.89907799605122085</v>
      </c>
      <c r="P221" s="8">
        <f t="shared" si="215"/>
        <v>0.95040339023588294</v>
      </c>
      <c r="Q221" s="8">
        <f t="shared" si="215"/>
        <v>0.5407515011007521</v>
      </c>
      <c r="R221" s="9">
        <f t="shared" si="215"/>
        <v>0.5407515011007521</v>
      </c>
      <c r="V221" t="s">
        <v>2</v>
      </c>
      <c r="W221" s="25">
        <f>I221*(1-I221)</f>
        <v>8.4792964631820271E-4</v>
      </c>
      <c r="X221" s="26">
        <f t="shared" ref="X221:X229" si="216">J221*(1-J221)</f>
        <v>8.464452120935976E-4</v>
      </c>
      <c r="Y221" s="26">
        <f t="shared" ref="Y221:Y229" si="217">K221*(1-K221)</f>
        <v>8.464452120935976E-4</v>
      </c>
      <c r="Z221" s="26">
        <f t="shared" ref="Z221:Z229" si="218">L221*(1-L221)</f>
        <v>8.464452120935976E-4</v>
      </c>
      <c r="AA221" s="26">
        <f t="shared" ref="AA221:AA229" si="219">M221*(1-M221)</f>
        <v>3.265875520594846E-3</v>
      </c>
      <c r="AB221" s="26">
        <f t="shared" ref="AB221:AB229" si="220">N221*(1-N221)</f>
        <v>9.5528411062462248E-3</v>
      </c>
      <c r="AC221" s="26">
        <f t="shared" ref="AC221:AC229" si="221">O221*(1-O221)</f>
        <v>9.073675306774176E-2</v>
      </c>
      <c r="AD221" s="26">
        <f t="shared" ref="AD221:AD229" si="222">P221*(1-P221)</f>
        <v>4.7136786064022947E-2</v>
      </c>
      <c r="AE221" s="26">
        <f t="shared" ref="AE221:AE229" si="223">Q221*(1-Q221)</f>
        <v>0.2483393151580354</v>
      </c>
      <c r="AF221" s="27">
        <f t="shared" ref="AF221:AF229" si="224">R221*(1-R221)</f>
        <v>0.2483393151580354</v>
      </c>
      <c r="AG221" s="3">
        <f>-1*SUM(W221:AF221)</f>
        <v>-0.65075815135727555</v>
      </c>
    </row>
    <row r="222" spans="8:33">
      <c r="H222" t="s">
        <v>3</v>
      </c>
      <c r="I222" s="10">
        <f t="shared" ref="I222:R222" si="225">EXP($T206-I$216)/(1+EXP($T206-I$216))</f>
        <v>0.99665914517775445</v>
      </c>
      <c r="J222" s="11">
        <f t="shared" si="225"/>
        <v>0.99666498425746619</v>
      </c>
      <c r="K222" s="11">
        <f t="shared" si="225"/>
        <v>0.99666498425746619</v>
      </c>
      <c r="L222" s="11">
        <f t="shared" si="225"/>
        <v>0.99666498425746619</v>
      </c>
      <c r="M222" s="11">
        <f t="shared" si="225"/>
        <v>0.98719245636964514</v>
      </c>
      <c r="N222" s="11">
        <f t="shared" si="225"/>
        <v>0.96298442645351046</v>
      </c>
      <c r="O222" s="11">
        <f t="shared" si="225"/>
        <v>0.69300144880214531</v>
      </c>
      <c r="P222" s="11">
        <f t="shared" si="225"/>
        <v>0.82922311080727573</v>
      </c>
      <c r="Q222" s="11">
        <f t="shared" si="225"/>
        <v>0.22979583960268909</v>
      </c>
      <c r="R222" s="12">
        <f t="shared" si="225"/>
        <v>0.22979583960268909</v>
      </c>
      <c r="V222" t="s">
        <v>3</v>
      </c>
      <c r="W222" s="28">
        <f t="shared" ref="W222:W229" si="226">I222*(1-I222)</f>
        <v>3.3296935113022322E-3</v>
      </c>
      <c r="X222" s="29">
        <f t="shared" si="216"/>
        <v>3.3238934125308607E-3</v>
      </c>
      <c r="Y222" s="29">
        <f t="shared" si="217"/>
        <v>3.3238934125308607E-3</v>
      </c>
      <c r="Z222" s="29">
        <f t="shared" si="218"/>
        <v>3.3238934125308607E-3</v>
      </c>
      <c r="AA222" s="29">
        <f t="shared" si="219"/>
        <v>1.2643510456511412E-2</v>
      </c>
      <c r="AB222" s="29">
        <f t="shared" si="220"/>
        <v>3.5645420861513968E-2</v>
      </c>
      <c r="AC222" s="29">
        <f t="shared" si="221"/>
        <v>0.21275044076027289</v>
      </c>
      <c r="AD222" s="29">
        <f t="shared" si="222"/>
        <v>0.14161214331038025</v>
      </c>
      <c r="AE222" s="29">
        <f t="shared" si="223"/>
        <v>0.17698971170398428</v>
      </c>
      <c r="AF222" s="30">
        <f t="shared" si="224"/>
        <v>0.17698971170398428</v>
      </c>
      <c r="AG222" s="3">
        <f t="shared" ref="AG222:AG229" si="227">-1*SUM(W222:AF222)</f>
        <v>-0.76993231254554184</v>
      </c>
    </row>
    <row r="223" spans="8:33">
      <c r="H223" t="s">
        <v>4</v>
      </c>
      <c r="I223" s="10">
        <f t="shared" ref="I223:R223" si="228">EXP($T207-I$216)/(1+EXP($T207-I$216))</f>
        <v>0.98870027159302765</v>
      </c>
      <c r="J223" s="11">
        <f t="shared" si="228"/>
        <v>0.98871986359718889</v>
      </c>
      <c r="K223" s="11">
        <f t="shared" si="228"/>
        <v>0.98871986359718889</v>
      </c>
      <c r="L223" s="11">
        <f t="shared" si="228"/>
        <v>0.98871986359718889</v>
      </c>
      <c r="M223" s="11">
        <f t="shared" si="228"/>
        <v>0.9576397434400139</v>
      </c>
      <c r="N223" s="11">
        <f t="shared" si="228"/>
        <v>0.88412935278968219</v>
      </c>
      <c r="O223" s="11">
        <f t="shared" si="228"/>
        <v>0.39834145289031403</v>
      </c>
      <c r="P223" s="11">
        <f t="shared" si="228"/>
        <v>0.58748101443545042</v>
      </c>
      <c r="Q223" s="11">
        <f t="shared" si="228"/>
        <v>8.0465876710284975E-2</v>
      </c>
      <c r="R223" s="12">
        <f t="shared" si="228"/>
        <v>8.0465876710284975E-2</v>
      </c>
      <c r="V223" t="s">
        <v>4</v>
      </c>
      <c r="W223" s="28">
        <f t="shared" si="226"/>
        <v>1.1172044544901016E-2</v>
      </c>
      <c r="X223" s="29">
        <f t="shared" si="216"/>
        <v>1.115289492554509E-2</v>
      </c>
      <c r="Y223" s="29">
        <f t="shared" si="217"/>
        <v>1.115289492554509E-2</v>
      </c>
      <c r="Z223" s="29">
        <f t="shared" si="218"/>
        <v>1.115289492554509E-2</v>
      </c>
      <c r="AA223" s="29">
        <f t="shared" si="219"/>
        <v>4.0565865224158254E-2</v>
      </c>
      <c r="AB223" s="29">
        <f t="shared" si="220"/>
        <v>0.10244464032537988</v>
      </c>
      <c r="AC223" s="29">
        <f t="shared" si="221"/>
        <v>0.23966553979954777</v>
      </c>
      <c r="AD223" s="29">
        <f t="shared" si="222"/>
        <v>0.24234707211334452</v>
      </c>
      <c r="AE223" s="29">
        <f t="shared" si="223"/>
        <v>7.39911193955302E-2</v>
      </c>
      <c r="AF223" s="30">
        <f t="shared" si="224"/>
        <v>7.39911193955302E-2</v>
      </c>
      <c r="AG223" s="3">
        <f t="shared" si="227"/>
        <v>-0.81763608557502698</v>
      </c>
    </row>
    <row r="224" spans="8:33">
      <c r="H224" t="s">
        <v>6</v>
      </c>
      <c r="I224" s="10">
        <f t="shared" ref="I224:R224" si="229">EXP($T208-I$216)/(1+EXP($T208-I$216))</f>
        <v>0.98870027159302765</v>
      </c>
      <c r="J224" s="11">
        <f t="shared" si="229"/>
        <v>0.98871986359718889</v>
      </c>
      <c r="K224" s="11">
        <f t="shared" si="229"/>
        <v>0.98871986359718889</v>
      </c>
      <c r="L224" s="11">
        <f t="shared" si="229"/>
        <v>0.98871986359718889</v>
      </c>
      <c r="M224" s="11">
        <f t="shared" si="229"/>
        <v>0.9576397434400139</v>
      </c>
      <c r="N224" s="11">
        <f t="shared" si="229"/>
        <v>0.88412935278968219</v>
      </c>
      <c r="O224" s="11">
        <f t="shared" si="229"/>
        <v>0.39834145289031403</v>
      </c>
      <c r="P224" s="11">
        <f t="shared" si="229"/>
        <v>0.58748101443545042</v>
      </c>
      <c r="Q224" s="11">
        <f t="shared" si="229"/>
        <v>8.0465876710284975E-2</v>
      </c>
      <c r="R224" s="12">
        <f t="shared" si="229"/>
        <v>8.0465876710284975E-2</v>
      </c>
      <c r="V224" t="s">
        <v>6</v>
      </c>
      <c r="W224" s="28">
        <f t="shared" si="226"/>
        <v>1.1172044544901016E-2</v>
      </c>
      <c r="X224" s="29">
        <f t="shared" si="216"/>
        <v>1.115289492554509E-2</v>
      </c>
      <c r="Y224" s="29">
        <f t="shared" si="217"/>
        <v>1.115289492554509E-2</v>
      </c>
      <c r="Z224" s="29">
        <f t="shared" si="218"/>
        <v>1.115289492554509E-2</v>
      </c>
      <c r="AA224" s="29">
        <f t="shared" si="219"/>
        <v>4.0565865224158254E-2</v>
      </c>
      <c r="AB224" s="29">
        <f t="shared" si="220"/>
        <v>0.10244464032537988</v>
      </c>
      <c r="AC224" s="29">
        <f t="shared" si="221"/>
        <v>0.23966553979954777</v>
      </c>
      <c r="AD224" s="29">
        <f t="shared" si="222"/>
        <v>0.24234707211334452</v>
      </c>
      <c r="AE224" s="29">
        <f t="shared" si="223"/>
        <v>7.39911193955302E-2</v>
      </c>
      <c r="AF224" s="30">
        <f t="shared" si="224"/>
        <v>7.39911193955302E-2</v>
      </c>
      <c r="AG224" s="3">
        <f t="shared" si="227"/>
        <v>-0.81763608557502698</v>
      </c>
    </row>
    <row r="225" spans="8:33">
      <c r="H225" t="s">
        <v>7</v>
      </c>
      <c r="I225" s="10">
        <f t="shared" ref="I225:R225" si="230">EXP($T209-I$216)/(1+EXP($T209-I$216))</f>
        <v>0.98870027159302765</v>
      </c>
      <c r="J225" s="11">
        <f t="shared" si="230"/>
        <v>0.98871986359718889</v>
      </c>
      <c r="K225" s="11">
        <f t="shared" si="230"/>
        <v>0.98871986359718889</v>
      </c>
      <c r="L225" s="11">
        <f t="shared" si="230"/>
        <v>0.98871986359718889</v>
      </c>
      <c r="M225" s="11">
        <f t="shared" si="230"/>
        <v>0.9576397434400139</v>
      </c>
      <c r="N225" s="11">
        <f t="shared" si="230"/>
        <v>0.88412935278968219</v>
      </c>
      <c r="O225" s="11">
        <f t="shared" si="230"/>
        <v>0.39834145289031403</v>
      </c>
      <c r="P225" s="11">
        <f t="shared" si="230"/>
        <v>0.58748101443545042</v>
      </c>
      <c r="Q225" s="11">
        <f t="shared" si="230"/>
        <v>8.0465876710284975E-2</v>
      </c>
      <c r="R225" s="12">
        <f t="shared" si="230"/>
        <v>8.0465876710284975E-2</v>
      </c>
      <c r="V225" t="s">
        <v>7</v>
      </c>
      <c r="W225" s="28">
        <f t="shared" si="226"/>
        <v>1.1172044544901016E-2</v>
      </c>
      <c r="X225" s="29">
        <f t="shared" si="216"/>
        <v>1.115289492554509E-2</v>
      </c>
      <c r="Y225" s="29">
        <f t="shared" si="217"/>
        <v>1.115289492554509E-2</v>
      </c>
      <c r="Z225" s="29">
        <f t="shared" si="218"/>
        <v>1.115289492554509E-2</v>
      </c>
      <c r="AA225" s="29">
        <f t="shared" si="219"/>
        <v>4.0565865224158254E-2</v>
      </c>
      <c r="AB225" s="29">
        <f t="shared" si="220"/>
        <v>0.10244464032537988</v>
      </c>
      <c r="AC225" s="29">
        <f t="shared" si="221"/>
        <v>0.23966553979954777</v>
      </c>
      <c r="AD225" s="29">
        <f t="shared" si="222"/>
        <v>0.24234707211334452</v>
      </c>
      <c r="AE225" s="29">
        <f t="shared" si="223"/>
        <v>7.39911193955302E-2</v>
      </c>
      <c r="AF225" s="30">
        <f t="shared" si="224"/>
        <v>7.39911193955302E-2</v>
      </c>
      <c r="AG225" s="3">
        <f t="shared" si="227"/>
        <v>-0.81763608557502698</v>
      </c>
    </row>
    <row r="226" spans="8:33">
      <c r="H226" t="s">
        <v>8</v>
      </c>
      <c r="I226" s="10">
        <f t="shared" ref="I226:R226" si="231">EXP($T210-I$216)/(1+EXP($T210-I$216))</f>
        <v>0.96508675241833242</v>
      </c>
      <c r="J226" s="11">
        <f t="shared" si="231"/>
        <v>0.96514584334390685</v>
      </c>
      <c r="K226" s="11">
        <f t="shared" si="231"/>
        <v>0.96514584334390685</v>
      </c>
      <c r="L226" s="11">
        <f t="shared" si="231"/>
        <v>0.96514584334390685</v>
      </c>
      <c r="M226" s="11">
        <f t="shared" si="231"/>
        <v>0.87718084580485656</v>
      </c>
      <c r="N226" s="11">
        <f t="shared" si="231"/>
        <v>0.70679487481502024</v>
      </c>
      <c r="O226" s="11">
        <f t="shared" si="231"/>
        <v>0.17298164363295476</v>
      </c>
      <c r="P226" s="11">
        <f t="shared" si="231"/>
        <v>0.31030384530217514</v>
      </c>
      <c r="Q226" s="11">
        <f t="shared" si="231"/>
        <v>2.6901720708699509E-2</v>
      </c>
      <c r="R226" s="12">
        <f t="shared" si="231"/>
        <v>2.6901720708699509E-2</v>
      </c>
      <c r="V226" t="s">
        <v>8</v>
      </c>
      <c r="W226" s="28">
        <f t="shared" si="226"/>
        <v>3.369431272496877E-2</v>
      </c>
      <c r="X226" s="29">
        <f t="shared" si="216"/>
        <v>3.3639344419885669E-2</v>
      </c>
      <c r="Y226" s="29">
        <f t="shared" si="217"/>
        <v>3.3639344419885669E-2</v>
      </c>
      <c r="Z226" s="29">
        <f t="shared" si="218"/>
        <v>3.3639344419885669E-2</v>
      </c>
      <c r="AA226" s="29">
        <f t="shared" si="219"/>
        <v>0.10773460955793303</v>
      </c>
      <c r="AB226" s="29">
        <f t="shared" si="220"/>
        <v>0.2072358797502401</v>
      </c>
      <c r="AC226" s="29">
        <f t="shared" si="221"/>
        <v>0.14305899459899621</v>
      </c>
      <c r="AD226" s="29">
        <f t="shared" si="222"/>
        <v>0.21401536889285891</v>
      </c>
      <c r="AE226" s="29">
        <f t="shared" si="223"/>
        <v>2.6178018131610636E-2</v>
      </c>
      <c r="AF226" s="30">
        <f t="shared" si="224"/>
        <v>2.6178018131610636E-2</v>
      </c>
      <c r="AG226" s="3">
        <f t="shared" si="227"/>
        <v>-0.85901323504787541</v>
      </c>
    </row>
    <row r="227" spans="8:33">
      <c r="H227" t="s">
        <v>9</v>
      </c>
      <c r="I227" s="10">
        <f t="shared" ref="I227:R227" si="232">EXP($T211-I$216)/(1+EXP($T211-I$216))</f>
        <v>0.90688700488819007</v>
      </c>
      <c r="J227" s="11">
        <f t="shared" si="232"/>
        <v>0.90703511066387255</v>
      </c>
      <c r="K227" s="11">
        <f t="shared" si="232"/>
        <v>0.90703511066387255</v>
      </c>
      <c r="L227" s="11">
        <f t="shared" si="232"/>
        <v>0.90703511066387255</v>
      </c>
      <c r="M227" s="11">
        <f t="shared" si="232"/>
        <v>0.71562299618584535</v>
      </c>
      <c r="N227" s="11">
        <f t="shared" si="232"/>
        <v>0.45927057054837922</v>
      </c>
      <c r="O227" s="11">
        <f t="shared" si="232"/>
        <v>6.8638815551710322E-2</v>
      </c>
      <c r="P227" s="11">
        <f t="shared" si="232"/>
        <v>0.13683302951818405</v>
      </c>
      <c r="Q227" s="11">
        <f t="shared" si="232"/>
        <v>9.6467332496409375E-3</v>
      </c>
      <c r="R227" s="12">
        <f t="shared" si="232"/>
        <v>9.6467332496409375E-3</v>
      </c>
      <c r="V227" t="s">
        <v>9</v>
      </c>
      <c r="W227" s="28">
        <f t="shared" si="226"/>
        <v>8.4442965253117994E-2</v>
      </c>
      <c r="X227" s="29">
        <f t="shared" si="216"/>
        <v>8.4322418686849032E-2</v>
      </c>
      <c r="Y227" s="29">
        <f t="shared" si="217"/>
        <v>8.4322418686849032E-2</v>
      </c>
      <c r="Z227" s="29">
        <f t="shared" si="218"/>
        <v>8.4322418686849032E-2</v>
      </c>
      <c r="AA227" s="29">
        <f t="shared" si="219"/>
        <v>0.20350672351583893</v>
      </c>
      <c r="AB227" s="29">
        <f t="shared" si="220"/>
        <v>0.24834111357654542</v>
      </c>
      <c r="AC227" s="29">
        <f t="shared" si="221"/>
        <v>6.3927528551368615E-2</v>
      </c>
      <c r="AD227" s="29">
        <f t="shared" si="222"/>
        <v>0.11810975155105981</v>
      </c>
      <c r="AE227" s="29">
        <f t="shared" si="223"/>
        <v>9.553673787251209E-3</v>
      </c>
      <c r="AF227" s="30">
        <f t="shared" si="224"/>
        <v>9.553673787251209E-3</v>
      </c>
      <c r="AG227" s="3">
        <f t="shared" si="227"/>
        <v>-0.99040268608298043</v>
      </c>
    </row>
    <row r="228" spans="8:33">
      <c r="H228" t="s">
        <v>10</v>
      </c>
      <c r="I228" s="10">
        <f t="shared" ref="I228:R228" si="233">EXP($T212-I$216)/(1+EXP($T212-I$216))</f>
        <v>0.64813180926615355</v>
      </c>
      <c r="J228" s="11">
        <f t="shared" si="233"/>
        <v>0.64853198339359108</v>
      </c>
      <c r="K228" s="11">
        <f t="shared" si="233"/>
        <v>0.64853198339359108</v>
      </c>
      <c r="L228" s="11">
        <f t="shared" si="233"/>
        <v>0.64853198339359108</v>
      </c>
      <c r="M228" s="11">
        <f t="shared" si="233"/>
        <v>0.32245464246770988</v>
      </c>
      <c r="N228" s="11">
        <f t="shared" si="233"/>
        <v>0.13839963121867771</v>
      </c>
      <c r="O228" s="11">
        <f t="shared" si="233"/>
        <v>1.3746141433028772E-2</v>
      </c>
      <c r="P228" s="11">
        <f t="shared" si="233"/>
        <v>2.9107683202991997E-2</v>
      </c>
      <c r="Q228" s="11">
        <f t="shared" si="233"/>
        <v>1.8387863350174997E-3</v>
      </c>
      <c r="R228" s="12">
        <f t="shared" si="233"/>
        <v>1.8387863350174997E-3</v>
      </c>
      <c r="V228" t="s">
        <v>10</v>
      </c>
      <c r="W228" s="28">
        <f t="shared" si="226"/>
        <v>0.2280569670835359</v>
      </c>
      <c r="X228" s="29">
        <f t="shared" si="216"/>
        <v>0.22793824990916597</v>
      </c>
      <c r="Y228" s="29">
        <f t="shared" si="217"/>
        <v>0.22793824990916597</v>
      </c>
      <c r="Z228" s="29">
        <f t="shared" si="218"/>
        <v>0.22793824990916597</v>
      </c>
      <c r="AA228" s="29">
        <f t="shared" si="219"/>
        <v>0.21847764601873126</v>
      </c>
      <c r="AB228" s="29">
        <f t="shared" si="220"/>
        <v>0.11924517329721172</v>
      </c>
      <c r="AC228" s="29">
        <f t="shared" si="221"/>
        <v>1.3557185028731942E-2</v>
      </c>
      <c r="AD228" s="29">
        <f t="shared" si="222"/>
        <v>2.8260425981546256E-2</v>
      </c>
      <c r="AE228" s="29">
        <f t="shared" si="223"/>
        <v>1.8354051998316525E-3</v>
      </c>
      <c r="AF228" s="30">
        <f t="shared" si="224"/>
        <v>1.8354051998316525E-3</v>
      </c>
      <c r="AG228" s="3">
        <f t="shared" si="227"/>
        <v>-1.2950829575369185</v>
      </c>
    </row>
    <row r="229" spans="8:33" ht="13.5" thickBot="1">
      <c r="H229" t="s">
        <v>11</v>
      </c>
      <c r="I229" s="13">
        <f t="shared" ref="I229:R229" si="234">EXP($T213-I$216)/(1+EXP($T213-I$216))</f>
        <v>0.4589334147522815</v>
      </c>
      <c r="J229" s="14">
        <f t="shared" si="234"/>
        <v>0.45936927801009841</v>
      </c>
      <c r="K229" s="14">
        <f t="shared" si="234"/>
        <v>0.45936927801009841</v>
      </c>
      <c r="L229" s="14">
        <f t="shared" si="234"/>
        <v>0.45936927801009841</v>
      </c>
      <c r="M229" s="14">
        <f t="shared" si="234"/>
        <v>0.17975788901916315</v>
      </c>
      <c r="N229" s="14">
        <f t="shared" si="234"/>
        <v>6.8873681236901074E-2</v>
      </c>
      <c r="O229" s="14">
        <f t="shared" si="234"/>
        <v>6.3771889235108917E-3</v>
      </c>
      <c r="P229" s="14">
        <f t="shared" si="234"/>
        <v>1.3617505786159612E-2</v>
      </c>
      <c r="Q229" s="14">
        <f t="shared" si="234"/>
        <v>8.4757465505759305E-4</v>
      </c>
      <c r="R229" s="15">
        <f t="shared" si="234"/>
        <v>8.4757465505759305E-4</v>
      </c>
      <c r="V229" t="s">
        <v>11</v>
      </c>
      <c r="W229" s="31">
        <f t="shared" si="226"/>
        <v>0.2483135355760919</v>
      </c>
      <c r="X229" s="32">
        <f t="shared" si="216"/>
        <v>0.24834914443057932</v>
      </c>
      <c r="Y229" s="32">
        <f t="shared" si="217"/>
        <v>0.24834914443057932</v>
      </c>
      <c r="Z229" s="32">
        <f t="shared" si="218"/>
        <v>0.24834914443057932</v>
      </c>
      <c r="AA229" s="32">
        <f t="shared" si="219"/>
        <v>0.14744499035453737</v>
      </c>
      <c r="AB229" s="32">
        <f t="shared" si="220"/>
        <v>6.4130097269778821E-2</v>
      </c>
      <c r="AC229" s="32">
        <f t="shared" si="221"/>
        <v>6.3365203849447419E-3</v>
      </c>
      <c r="AD229" s="32">
        <f t="shared" si="222"/>
        <v>1.3432069322323522E-2</v>
      </c>
      <c r="AE229" s="32">
        <f t="shared" si="223"/>
        <v>8.4685627226169702E-4</v>
      </c>
      <c r="AF229" s="33">
        <f t="shared" si="224"/>
        <v>8.4685627226169702E-4</v>
      </c>
      <c r="AG229" s="3">
        <f t="shared" si="227"/>
        <v>-1.2263983587439378</v>
      </c>
    </row>
    <row r="230" spans="8:33">
      <c r="V230" t="s">
        <v>22</v>
      </c>
      <c r="W230" s="3">
        <f t="shared" ref="W230:AF230" si="235">-1*SUM(W221:W229)</f>
        <v>-0.63220153743003804</v>
      </c>
      <c r="X230" s="3">
        <f t="shared" si="235"/>
        <v>-0.63187818084773972</v>
      </c>
      <c r="Y230" s="3">
        <f t="shared" si="235"/>
        <v>-0.63187818084773972</v>
      </c>
      <c r="Z230" s="3">
        <f t="shared" si="235"/>
        <v>-0.63187818084773972</v>
      </c>
      <c r="AA230" s="3">
        <f t="shared" si="235"/>
        <v>-0.81477095109662168</v>
      </c>
      <c r="AB230" s="3">
        <f t="shared" si="235"/>
        <v>-0.99148444683767589</v>
      </c>
      <c r="AC230" s="3">
        <f t="shared" si="235"/>
        <v>-1.2493640417906995</v>
      </c>
      <c r="AD230" s="3">
        <f t="shared" si="235"/>
        <v>-1.2896077614622252</v>
      </c>
      <c r="AE230" s="3">
        <f t="shared" si="235"/>
        <v>-0.68571633843956536</v>
      </c>
      <c r="AF230" s="3">
        <f t="shared" si="235"/>
        <v>-0.68571633843956536</v>
      </c>
      <c r="AG230" s="3"/>
    </row>
    <row r="233" spans="8:33">
      <c r="H233" s="5" t="s">
        <v>48</v>
      </c>
    </row>
    <row r="234" spans="8:33" ht="13.5" thickBot="1">
      <c r="I234">
        <v>1</v>
      </c>
      <c r="J234">
        <v>2</v>
      </c>
      <c r="K234">
        <v>3</v>
      </c>
      <c r="L234">
        <v>4</v>
      </c>
      <c r="M234">
        <v>5</v>
      </c>
      <c r="N234">
        <v>6</v>
      </c>
      <c r="O234">
        <v>7</v>
      </c>
      <c r="P234">
        <v>8</v>
      </c>
      <c r="Q234">
        <v>9</v>
      </c>
      <c r="R234">
        <v>10</v>
      </c>
      <c r="S234" t="s">
        <v>23</v>
      </c>
      <c r="T234" t="s">
        <v>25</v>
      </c>
    </row>
    <row r="235" spans="8:33">
      <c r="H235" t="s">
        <v>2</v>
      </c>
      <c r="I235" s="16" t="str">
        <f t="shared" ref="I235:R235" si="236">IF(ISERROR(I24-I221),".",I24-I221)</f>
        <v>.</v>
      </c>
      <c r="J235" s="17">
        <f t="shared" si="236"/>
        <v>8.4716289706776582E-4</v>
      </c>
      <c r="K235" s="17">
        <f t="shared" si="236"/>
        <v>8.4716289706776582E-4</v>
      </c>
      <c r="L235" s="17">
        <f t="shared" si="236"/>
        <v>8.4716289706776582E-4</v>
      </c>
      <c r="M235" s="17">
        <f t="shared" si="236"/>
        <v>3.2766117048592669E-3</v>
      </c>
      <c r="N235" s="17">
        <f t="shared" si="236"/>
        <v>9.6458841880148194E-3</v>
      </c>
      <c r="O235" s="17">
        <f t="shared" si="236"/>
        <v>0.10092200394877915</v>
      </c>
      <c r="P235" s="17">
        <f t="shared" si="236"/>
        <v>4.9596609764117061E-2</v>
      </c>
      <c r="Q235" s="17">
        <f t="shared" si="236"/>
        <v>-0.5407515011007521</v>
      </c>
      <c r="R235" s="18">
        <f t="shared" si="236"/>
        <v>0.4592484988992479</v>
      </c>
      <c r="S235" s="3">
        <f>SUM(I235:R235)</f>
        <v>8.44795960954694E-2</v>
      </c>
      <c r="T235" s="42">
        <f>T205-S235/AG221</f>
        <v>4.5403414193073255</v>
      </c>
    </row>
    <row r="236" spans="8:33">
      <c r="H236" t="s">
        <v>3</v>
      </c>
      <c r="I236" s="19">
        <f t="shared" ref="I236:R236" si="237">IF(ISERROR(I25-I222),".",I25-I222)</f>
        <v>3.3408548222455536E-3</v>
      </c>
      <c r="J236" s="20">
        <f t="shared" si="237"/>
        <v>3.3350157425338089E-3</v>
      </c>
      <c r="K236" s="20">
        <f t="shared" si="237"/>
        <v>3.3350157425338089E-3</v>
      </c>
      <c r="L236" s="20">
        <f t="shared" si="237"/>
        <v>3.3350157425338089E-3</v>
      </c>
      <c r="M236" s="20">
        <f t="shared" si="237"/>
        <v>1.2807543630354856E-2</v>
      </c>
      <c r="N236" s="20">
        <f t="shared" si="237"/>
        <v>3.7015573546489544E-2</v>
      </c>
      <c r="O236" s="20">
        <f t="shared" si="237"/>
        <v>0.30699855119785469</v>
      </c>
      <c r="P236" s="20">
        <f t="shared" si="237"/>
        <v>-0.82922311080727573</v>
      </c>
      <c r="Q236" s="20">
        <f t="shared" si="237"/>
        <v>0.77020416039731088</v>
      </c>
      <c r="R236" s="21">
        <f t="shared" si="237"/>
        <v>-0.22979583960268909</v>
      </c>
      <c r="S236" s="3">
        <f t="shared" ref="S236:S243" si="238">SUM(I236:R236)</f>
        <v>8.1352780411892117E-2</v>
      </c>
      <c r="T236" s="43">
        <f t="shared" ref="T236:T243" si="239">T206-S236/AG222</f>
        <v>3.1433537293290095</v>
      </c>
    </row>
    <row r="237" spans="8:33">
      <c r="H237" t="s">
        <v>4</v>
      </c>
      <c r="I237" s="19">
        <f t="shared" ref="I237:R237" si="240">IF(ISERROR(I26-I223),".",I26-I223)</f>
        <v>1.1299728406972354E-2</v>
      </c>
      <c r="J237" s="20">
        <f t="shared" si="240"/>
        <v>1.1280136402811114E-2</v>
      </c>
      <c r="K237" s="20">
        <f t="shared" si="240"/>
        <v>1.1280136402811114E-2</v>
      </c>
      <c r="L237" s="20">
        <f t="shared" si="240"/>
        <v>1.1280136402811114E-2</v>
      </c>
      <c r="M237" s="20">
        <f t="shared" si="240"/>
        <v>4.2360256559986098E-2</v>
      </c>
      <c r="N237" s="20">
        <f t="shared" si="240"/>
        <v>0.11587064721031781</v>
      </c>
      <c r="O237" s="20">
        <f t="shared" si="240"/>
        <v>-0.39834145289031403</v>
      </c>
      <c r="P237" s="20">
        <f t="shared" si="240"/>
        <v>0.41251898556454958</v>
      </c>
      <c r="Q237" s="20">
        <f t="shared" si="240"/>
        <v>-8.0465876710284975E-2</v>
      </c>
      <c r="R237" s="21">
        <f t="shared" si="240"/>
        <v>-8.0465876710284975E-2</v>
      </c>
      <c r="S237" s="3">
        <f t="shared" si="238"/>
        <v>5.661682063937519E-2</v>
      </c>
      <c r="T237" s="43">
        <f t="shared" si="239"/>
        <v>1.8803664132723945</v>
      </c>
    </row>
    <row r="238" spans="8:33">
      <c r="H238" t="s">
        <v>6</v>
      </c>
      <c r="I238" s="19">
        <f t="shared" ref="I238:R238" si="241">IF(ISERROR(I27-I224),".",I27-I224)</f>
        <v>1.1299728406972354E-2</v>
      </c>
      <c r="J238" s="20">
        <f t="shared" si="241"/>
        <v>1.1280136402811114E-2</v>
      </c>
      <c r="K238" s="20">
        <f t="shared" si="241"/>
        <v>1.1280136402811114E-2</v>
      </c>
      <c r="L238" s="20">
        <f t="shared" si="241"/>
        <v>1.1280136402811114E-2</v>
      </c>
      <c r="M238" s="20">
        <f t="shared" si="241"/>
        <v>4.2360256559986098E-2</v>
      </c>
      <c r="N238" s="20">
        <f t="shared" si="241"/>
        <v>0.11587064721031781</v>
      </c>
      <c r="O238" s="20">
        <f t="shared" si="241"/>
        <v>-0.39834145289031403</v>
      </c>
      <c r="P238" s="20">
        <f t="shared" si="241"/>
        <v>0.41251898556454958</v>
      </c>
      <c r="Q238" s="20">
        <f t="shared" si="241"/>
        <v>-8.0465876710284975E-2</v>
      </c>
      <c r="R238" s="21">
        <f t="shared" si="241"/>
        <v>-8.0465876710284975E-2</v>
      </c>
      <c r="S238" s="3">
        <f t="shared" si="238"/>
        <v>5.661682063937519E-2</v>
      </c>
      <c r="T238" s="43">
        <f t="shared" si="239"/>
        <v>1.8803664132723945</v>
      </c>
    </row>
    <row r="239" spans="8:33">
      <c r="H239" t="s">
        <v>7</v>
      </c>
      <c r="I239" s="19">
        <f t="shared" ref="I239:R239" si="242">IF(ISERROR(I28-I225),".",I28-I225)</f>
        <v>1.1299728406972354E-2</v>
      </c>
      <c r="J239" s="20">
        <f t="shared" si="242"/>
        <v>1.1280136402811114E-2</v>
      </c>
      <c r="K239" s="20">
        <f t="shared" si="242"/>
        <v>1.1280136402811114E-2</v>
      </c>
      <c r="L239" s="20">
        <f t="shared" si="242"/>
        <v>1.1280136402811114E-2</v>
      </c>
      <c r="M239" s="20">
        <f t="shared" si="242"/>
        <v>4.2360256559986098E-2</v>
      </c>
      <c r="N239" s="20">
        <f t="shared" si="242"/>
        <v>0.11587064721031781</v>
      </c>
      <c r="O239" s="20">
        <f t="shared" si="242"/>
        <v>-0.39834145289031403</v>
      </c>
      <c r="P239" s="20">
        <f t="shared" si="242"/>
        <v>0.41251898556454958</v>
      </c>
      <c r="Q239" s="20">
        <f t="shared" si="242"/>
        <v>-8.0465876710284975E-2</v>
      </c>
      <c r="R239" s="21">
        <f t="shared" si="242"/>
        <v>-8.0465876710284975E-2</v>
      </c>
      <c r="S239" s="3">
        <f t="shared" si="238"/>
        <v>5.661682063937519E-2</v>
      </c>
      <c r="T239" s="43">
        <f t="shared" si="239"/>
        <v>1.8803664132723945</v>
      </c>
    </row>
    <row r="240" spans="8:33">
      <c r="H240" t="s">
        <v>8</v>
      </c>
      <c r="I240" s="19">
        <f t="shared" ref="I240:R240" si="243">IF(ISERROR(I29-I226),".",I29-I226)</f>
        <v>3.4913247581667584E-2</v>
      </c>
      <c r="J240" s="20">
        <f t="shared" si="243"/>
        <v>3.4854156656093149E-2</v>
      </c>
      <c r="K240" s="20">
        <f t="shared" si="243"/>
        <v>3.4854156656093149E-2</v>
      </c>
      <c r="L240" s="20">
        <f t="shared" si="243"/>
        <v>3.4854156656093149E-2</v>
      </c>
      <c r="M240" s="20">
        <f t="shared" si="243"/>
        <v>0.12281915419514344</v>
      </c>
      <c r="N240" s="20">
        <f t="shared" si="243"/>
        <v>-0.70679487481502024</v>
      </c>
      <c r="O240" s="20">
        <f t="shared" si="243"/>
        <v>0.82701835636704524</v>
      </c>
      <c r="P240" s="20">
        <f t="shared" si="243"/>
        <v>-0.31030384530217514</v>
      </c>
      <c r="Q240" s="20">
        <f t="shared" si="243"/>
        <v>-2.6901720708699509E-2</v>
      </c>
      <c r="R240" s="21">
        <f t="shared" si="243"/>
        <v>-2.6901720708699509E-2</v>
      </c>
      <c r="S240" s="3">
        <f t="shared" si="238"/>
        <v>1.8411066577541321E-2</v>
      </c>
      <c r="T240" s="43">
        <f t="shared" si="239"/>
        <v>0.68029381854130111</v>
      </c>
    </row>
    <row r="241" spans="8:33">
      <c r="H241" t="s">
        <v>9</v>
      </c>
      <c r="I241" s="19">
        <f t="shared" ref="I241:R241" si="244">IF(ISERROR(I30-I227),".",I30-I227)</f>
        <v>9.3112995111809926E-2</v>
      </c>
      <c r="J241" s="20">
        <f t="shared" si="244"/>
        <v>9.2964889336127454E-2</v>
      </c>
      <c r="K241" s="20">
        <f t="shared" si="244"/>
        <v>9.2964889336127454E-2</v>
      </c>
      <c r="L241" s="20">
        <f t="shared" si="244"/>
        <v>9.2964889336127454E-2</v>
      </c>
      <c r="M241" s="20">
        <f t="shared" si="244"/>
        <v>-0.71562299618584535</v>
      </c>
      <c r="N241" s="20">
        <f t="shared" si="244"/>
        <v>0.54072942945162072</v>
      </c>
      <c r="O241" s="20">
        <f t="shared" si="244"/>
        <v>-6.8638815551710322E-2</v>
      </c>
      <c r="P241" s="20">
        <f t="shared" si="244"/>
        <v>-0.13683302951818405</v>
      </c>
      <c r="Q241" s="20">
        <f t="shared" si="244"/>
        <v>-9.6467332496409375E-3</v>
      </c>
      <c r="R241" s="21">
        <f t="shared" si="244"/>
        <v>-9.6467332496409375E-3</v>
      </c>
      <c r="S241" s="3">
        <f t="shared" si="238"/>
        <v>-2.7651215183208566E-2</v>
      </c>
      <c r="T241" s="43">
        <f t="shared" si="239"/>
        <v>-0.41220570237501547</v>
      </c>
    </row>
    <row r="242" spans="8:33">
      <c r="H242" t="s">
        <v>10</v>
      </c>
      <c r="I242" s="19">
        <f t="shared" ref="I242:R242" si="245">IF(ISERROR(I31-I228),".",I31-I228)</f>
        <v>0.35186819073384645</v>
      </c>
      <c r="J242" s="20">
        <f t="shared" si="245"/>
        <v>-0.64853198339359108</v>
      </c>
      <c r="K242" s="20">
        <f t="shared" si="245"/>
        <v>0.35146801660640892</v>
      </c>
      <c r="L242" s="20">
        <f t="shared" si="245"/>
        <v>-0.64853198339359108</v>
      </c>
      <c r="M242" s="20">
        <f t="shared" si="245"/>
        <v>0.67754535753229006</v>
      </c>
      <c r="N242" s="20">
        <f t="shared" si="245"/>
        <v>-0.13839963121867771</v>
      </c>
      <c r="O242" s="20">
        <f t="shared" si="245"/>
        <v>-1.3746141433028772E-2</v>
      </c>
      <c r="P242" s="20">
        <f t="shared" si="245"/>
        <v>-2.9107683202991997E-2</v>
      </c>
      <c r="Q242" s="20">
        <f t="shared" si="245"/>
        <v>-1.8387863350174997E-3</v>
      </c>
      <c r="R242" s="21">
        <f t="shared" si="245"/>
        <v>-1.8387863350174997E-3</v>
      </c>
      <c r="S242" s="3">
        <f t="shared" si="238"/>
        <v>-0.1011134304393702</v>
      </c>
      <c r="T242" s="43">
        <f t="shared" si="239"/>
        <v>-2.1277280724636038</v>
      </c>
    </row>
    <row r="243" spans="8:33" ht="13.5" thickBot="1">
      <c r="H243" t="s">
        <v>11</v>
      </c>
      <c r="I243" s="22">
        <f t="shared" ref="I243:R243" si="246">IF(ISERROR(I32-I229),".",I32-I229)</f>
        <v>-0.4589334147522815</v>
      </c>
      <c r="J243" s="23">
        <f t="shared" si="246"/>
        <v>0.54063072198990159</v>
      </c>
      <c r="K243" s="23">
        <f t="shared" si="246"/>
        <v>-0.45936927801009841</v>
      </c>
      <c r="L243" s="23">
        <f t="shared" si="246"/>
        <v>0.54063072198990159</v>
      </c>
      <c r="M243" s="23">
        <f t="shared" si="246"/>
        <v>-0.17975788901916315</v>
      </c>
      <c r="N243" s="23">
        <f t="shared" si="246"/>
        <v>-6.8873681236901074E-2</v>
      </c>
      <c r="O243" s="23">
        <f t="shared" si="246"/>
        <v>-6.3771889235108917E-3</v>
      </c>
      <c r="P243" s="23">
        <f t="shared" si="246"/>
        <v>-1.3617505786159612E-2</v>
      </c>
      <c r="Q243" s="23">
        <f t="shared" si="246"/>
        <v>-8.4757465505759305E-4</v>
      </c>
      <c r="R243" s="24">
        <f t="shared" si="246"/>
        <v>-8.4757465505759305E-4</v>
      </c>
      <c r="S243" s="3">
        <f t="shared" si="238"/>
        <v>-0.10736266305842665</v>
      </c>
      <c r="T243" s="44">
        <f t="shared" si="239"/>
        <v>-2.9126709166238389</v>
      </c>
    </row>
    <row r="244" spans="8:33" ht="13.5" thickBot="1">
      <c r="H244" t="s">
        <v>23</v>
      </c>
      <c r="I244" s="3">
        <f t="shared" ref="I244:R244" si="247">-1*SUM(I235:I243)</f>
        <v>-5.8201058718205079E-2</v>
      </c>
      <c r="J244" s="3">
        <f t="shared" si="247"/>
        <v>-5.7940372436566023E-2</v>
      </c>
      <c r="K244" s="3">
        <f t="shared" si="247"/>
        <v>-5.7940372436566023E-2</v>
      </c>
      <c r="L244" s="3">
        <f t="shared" si="247"/>
        <v>-5.7940372436566023E-2</v>
      </c>
      <c r="M244" s="3">
        <f t="shared" si="247"/>
        <v>-4.8148551537597423E-2</v>
      </c>
      <c r="N244" s="3">
        <f t="shared" si="247"/>
        <v>-2.0934641546479504E-2</v>
      </c>
      <c r="O244" s="3">
        <f t="shared" si="247"/>
        <v>4.8847593065513055E-2</v>
      </c>
      <c r="P244" s="3">
        <f t="shared" si="247"/>
        <v>3.1931608159020727E-2</v>
      </c>
      <c r="Q244" s="3">
        <f t="shared" si="247"/>
        <v>5.1179785782711699E-2</v>
      </c>
      <c r="R244" s="3">
        <f t="shared" si="247"/>
        <v>5.1179785782711644E-2</v>
      </c>
      <c r="S244" s="48">
        <f>SUMSQ(S235:S243)</f>
        <v>4.62256944829781E-2</v>
      </c>
    </row>
    <row r="245" spans="8:33" ht="13.5" thickBot="1">
      <c r="H245" t="s">
        <v>24</v>
      </c>
      <c r="I245" s="4">
        <f t="shared" ref="I245:R245" si="248">I216-I244/W230</f>
        <v>-2.7525515681910657</v>
      </c>
      <c r="J245" s="3">
        <f t="shared" si="248"/>
        <v>-2.7539412894496933</v>
      </c>
      <c r="K245" s="3">
        <f t="shared" si="248"/>
        <v>-2.7539412894496933</v>
      </c>
      <c r="L245" s="3">
        <f t="shared" si="248"/>
        <v>-2.7539412894496933</v>
      </c>
      <c r="M245" s="3">
        <f t="shared" si="248"/>
        <v>-1.3662337741817343</v>
      </c>
      <c r="N245" s="3">
        <f t="shared" si="248"/>
        <v>-0.24212147228429884</v>
      </c>
      <c r="O245" s="3">
        <f t="shared" si="248"/>
        <v>2.2626003841620919</v>
      </c>
      <c r="P245" s="3">
        <f t="shared" si="248"/>
        <v>1.4823209044559544</v>
      </c>
      <c r="Q245" s="3">
        <f t="shared" si="248"/>
        <v>4.32179280585457</v>
      </c>
      <c r="R245" s="3">
        <f t="shared" si="248"/>
        <v>4.32179280585457</v>
      </c>
      <c r="S245" s="3">
        <f>AVERAGE(I245:R245)</f>
        <v>-2.342237826789937E-2</v>
      </c>
    </row>
    <row r="246" spans="8:33" ht="13.5" thickBot="1">
      <c r="H246" t="s">
        <v>26</v>
      </c>
      <c r="I246" s="45">
        <f t="shared" ref="I246:R246" si="249">I245-$S245</f>
        <v>-2.7291291899231664</v>
      </c>
      <c r="J246" s="46">
        <f t="shared" si="249"/>
        <v>-2.730518911181794</v>
      </c>
      <c r="K246" s="46">
        <f t="shared" si="249"/>
        <v>-2.730518911181794</v>
      </c>
      <c r="L246" s="46">
        <f t="shared" si="249"/>
        <v>-2.730518911181794</v>
      </c>
      <c r="M246" s="46">
        <f t="shared" si="249"/>
        <v>-1.342811395913835</v>
      </c>
      <c r="N246" s="46">
        <f t="shared" si="249"/>
        <v>-0.21869909401639948</v>
      </c>
      <c r="O246" s="46">
        <f t="shared" si="249"/>
        <v>2.2860227624299911</v>
      </c>
      <c r="P246" s="46">
        <f t="shared" si="249"/>
        <v>1.5057432827238537</v>
      </c>
      <c r="Q246" s="46">
        <f t="shared" si="249"/>
        <v>4.3452151841224698</v>
      </c>
      <c r="R246" s="47">
        <f t="shared" si="249"/>
        <v>4.3452151841224698</v>
      </c>
      <c r="S246" s="3">
        <f>AVERAGE(I246:R246)</f>
        <v>5.3290705182007512E-16</v>
      </c>
    </row>
    <row r="247" spans="8:33" s="1" customFormat="1" ht="13.5" thickBot="1"/>
    <row r="249" spans="8:33">
      <c r="H249" s="5" t="s">
        <v>40</v>
      </c>
      <c r="V249" s="5" t="s">
        <v>41</v>
      </c>
    </row>
    <row r="250" spans="8:33" ht="13.5" thickBot="1">
      <c r="I250">
        <v>1</v>
      </c>
      <c r="J250">
        <v>2</v>
      </c>
      <c r="K250">
        <v>3</v>
      </c>
      <c r="L250">
        <v>4</v>
      </c>
      <c r="M250">
        <v>5</v>
      </c>
      <c r="N250">
        <v>6</v>
      </c>
      <c r="O250">
        <v>7</v>
      </c>
      <c r="P250">
        <v>8</v>
      </c>
      <c r="Q250">
        <v>9</v>
      </c>
      <c r="R250">
        <v>10</v>
      </c>
      <c r="W250">
        <v>1</v>
      </c>
      <c r="X250">
        <v>2</v>
      </c>
      <c r="Y250">
        <v>3</v>
      </c>
      <c r="Z250">
        <v>4</v>
      </c>
      <c r="AA250">
        <v>5</v>
      </c>
      <c r="AB250">
        <v>6</v>
      </c>
      <c r="AC250">
        <v>7</v>
      </c>
      <c r="AD250">
        <v>8</v>
      </c>
      <c r="AE250">
        <v>9</v>
      </c>
      <c r="AF250">
        <v>10</v>
      </c>
      <c r="AG250" t="s">
        <v>22</v>
      </c>
    </row>
    <row r="251" spans="8:33">
      <c r="H251" t="s">
        <v>2</v>
      </c>
      <c r="I251" s="7">
        <f>EXP($T235-I$246)/(1+EXP($T235-I$246))</f>
        <v>0.9993040041410326</v>
      </c>
      <c r="J251" s="8">
        <f t="shared" ref="J251:R251" si="250">EXP($T235-J$246)/(1+EXP($T235-J$246))</f>
        <v>0.9993049700376937</v>
      </c>
      <c r="K251" s="8">
        <f t="shared" si="250"/>
        <v>0.9993049700376937</v>
      </c>
      <c r="L251" s="8">
        <f t="shared" si="250"/>
        <v>0.9993049700376937</v>
      </c>
      <c r="M251" s="8">
        <f t="shared" si="250"/>
        <v>0.9972217524541972</v>
      </c>
      <c r="N251" s="8">
        <f t="shared" si="250"/>
        <v>0.99149905375468705</v>
      </c>
      <c r="O251" s="8">
        <f t="shared" si="250"/>
        <v>0.90502240313112037</v>
      </c>
      <c r="P251" s="8">
        <f t="shared" si="250"/>
        <v>0.95411290701098328</v>
      </c>
      <c r="Q251" s="8">
        <f t="shared" si="250"/>
        <v>0.54862736907282683</v>
      </c>
      <c r="R251" s="9">
        <f t="shared" si="250"/>
        <v>0.54862736907282683</v>
      </c>
      <c r="V251" t="s">
        <v>2</v>
      </c>
      <c r="W251" s="25">
        <f>I251*(1-I251)</f>
        <v>6.9551144873170219E-4</v>
      </c>
      <c r="X251" s="26">
        <f t="shared" ref="X251:X259" si="251">J251*(1-J251)</f>
        <v>6.9454689565780041E-4</v>
      </c>
      <c r="Y251" s="26">
        <f t="shared" ref="Y251:Y259" si="252">K251*(1-K251)</f>
        <v>6.9454689565780041E-4</v>
      </c>
      <c r="Z251" s="26">
        <f t="shared" ref="Z251:Z259" si="253">L251*(1-L251)</f>
        <v>6.9454689565780041E-4</v>
      </c>
      <c r="AA251" s="26">
        <f t="shared" ref="AA251:AA259" si="254">M251*(1-M251)</f>
        <v>2.7705288863770442E-3</v>
      </c>
      <c r="AB251" s="26">
        <f t="shared" ref="AB251:AB259" si="255">N251*(1-N251)</f>
        <v>8.4286801582472461E-3</v>
      </c>
      <c r="AC251" s="26">
        <f t="shared" ref="AC251:AC259" si="256">O251*(1-O251)</f>
        <v>8.5956852961892219E-2</v>
      </c>
      <c r="AD251" s="26">
        <f t="shared" ref="AD251:AD259" si="257">P251*(1-P251)</f>
        <v>4.3781467686034053E-2</v>
      </c>
      <c r="AE251" s="26">
        <f t="shared" ref="AE251:AE259" si="258">Q251*(1-Q251)</f>
        <v>0.24763537897705509</v>
      </c>
      <c r="AF251" s="27">
        <f t="shared" ref="AF251:AF259" si="259">R251*(1-R251)</f>
        <v>0.24763537897705509</v>
      </c>
      <c r="AG251" s="3">
        <f>-1*SUM(W251:AF251)</f>
        <v>-0.63898743978236583</v>
      </c>
    </row>
    <row r="252" spans="8:33">
      <c r="H252" t="s">
        <v>3</v>
      </c>
      <c r="I252" s="10">
        <f t="shared" ref="I252:R252" si="260">EXP($T236-I$246)/(1+EXP($T236-I$246))</f>
        <v>0.99719203381471933</v>
      </c>
      <c r="J252" s="11">
        <f t="shared" si="260"/>
        <v>0.99719592246000355</v>
      </c>
      <c r="K252" s="11">
        <f t="shared" si="260"/>
        <v>0.99719592246000355</v>
      </c>
      <c r="L252" s="11">
        <f t="shared" si="260"/>
        <v>0.99719592246000355</v>
      </c>
      <c r="M252" s="11">
        <f t="shared" si="260"/>
        <v>0.98886170287737374</v>
      </c>
      <c r="N252" s="11">
        <f t="shared" si="260"/>
        <v>0.96649731136172323</v>
      </c>
      <c r="O252" s="11">
        <f t="shared" si="260"/>
        <v>0.70210271537520319</v>
      </c>
      <c r="P252" s="11">
        <f t="shared" si="260"/>
        <v>0.83720952818564909</v>
      </c>
      <c r="Q252" s="11">
        <f t="shared" si="260"/>
        <v>0.23114423957501964</v>
      </c>
      <c r="R252" s="12">
        <f t="shared" si="260"/>
        <v>0.23114423957501964</v>
      </c>
      <c r="V252" t="s">
        <v>3</v>
      </c>
      <c r="W252" s="28">
        <f t="shared" ref="W252:W259" si="261">I252*(1-I252)</f>
        <v>2.8000815111829951E-3</v>
      </c>
      <c r="X252" s="29">
        <f t="shared" si="251"/>
        <v>2.7962146891461399E-3</v>
      </c>
      <c r="Y252" s="29">
        <f t="shared" si="252"/>
        <v>2.7962146891461399E-3</v>
      </c>
      <c r="Z252" s="29">
        <f t="shared" si="253"/>
        <v>2.7962146891461399E-3</v>
      </c>
      <c r="AA252" s="29">
        <f t="shared" si="254"/>
        <v>1.1014235459834357E-2</v>
      </c>
      <c r="AB252" s="29">
        <f t="shared" si="255"/>
        <v>3.2380258492283445E-2</v>
      </c>
      <c r="AC252" s="29">
        <f t="shared" si="256"/>
        <v>0.2091544924379696</v>
      </c>
      <c r="AD252" s="29">
        <f t="shared" si="257"/>
        <v>0.13628973410081194</v>
      </c>
      <c r="AE252" s="29">
        <f t="shared" si="258"/>
        <v>0.17771658008630559</v>
      </c>
      <c r="AF252" s="30">
        <f t="shared" si="259"/>
        <v>0.17771658008630559</v>
      </c>
      <c r="AG252" s="3">
        <f t="shared" ref="AG252:AG259" si="262">-1*SUM(W252:AF252)</f>
        <v>-0.75546060624213207</v>
      </c>
    </row>
    <row r="253" spans="8:33">
      <c r="H253" t="s">
        <v>4</v>
      </c>
      <c r="I253" s="10">
        <f t="shared" ref="I253:R253" si="263">EXP($T237-I$246)/(1+EXP($T237-I$246))</f>
        <v>0.99014132203227168</v>
      </c>
      <c r="J253" s="11">
        <f t="shared" si="263"/>
        <v>0.99015487853837969</v>
      </c>
      <c r="K253" s="11">
        <f t="shared" si="263"/>
        <v>0.99015487853837969</v>
      </c>
      <c r="L253" s="11">
        <f t="shared" si="263"/>
        <v>0.99015487853837969</v>
      </c>
      <c r="M253" s="11">
        <f t="shared" si="263"/>
        <v>0.96169724308105087</v>
      </c>
      <c r="N253" s="11">
        <f t="shared" si="263"/>
        <v>0.89081231787664628</v>
      </c>
      <c r="O253" s="11">
        <f t="shared" si="263"/>
        <v>0.3999541030260147</v>
      </c>
      <c r="P253" s="11">
        <f t="shared" si="263"/>
        <v>0.5925756156300116</v>
      </c>
      <c r="Q253" s="11">
        <f t="shared" si="263"/>
        <v>7.8359445921421828E-2</v>
      </c>
      <c r="R253" s="12">
        <f t="shared" si="263"/>
        <v>7.8359445921421828E-2</v>
      </c>
      <c r="V253" t="s">
        <v>4</v>
      </c>
      <c r="W253" s="28">
        <f t="shared" si="261"/>
        <v>9.761484436456953E-3</v>
      </c>
      <c r="X253" s="29">
        <f t="shared" si="251"/>
        <v>9.748195045026253E-3</v>
      </c>
      <c r="Y253" s="29">
        <f t="shared" si="252"/>
        <v>9.748195045026253E-3</v>
      </c>
      <c r="Z253" s="29">
        <f t="shared" si="253"/>
        <v>9.748195045026253E-3</v>
      </c>
      <c r="AA253" s="29">
        <f t="shared" si="254"/>
        <v>3.6835655731357025E-2</v>
      </c>
      <c r="AB253" s="29">
        <f t="shared" si="255"/>
        <v>9.7265732195883192E-2</v>
      </c>
      <c r="AC253" s="29">
        <f t="shared" si="256"/>
        <v>0.23999081849867068</v>
      </c>
      <c r="AD253" s="29">
        <f t="shared" si="257"/>
        <v>0.24142975539072437</v>
      </c>
      <c r="AE253" s="29">
        <f t="shared" si="258"/>
        <v>7.2219243156309593E-2</v>
      </c>
      <c r="AF253" s="30">
        <f t="shared" si="259"/>
        <v>7.2219243156309593E-2</v>
      </c>
      <c r="AG253" s="3">
        <f t="shared" si="262"/>
        <v>-0.79896651770079008</v>
      </c>
    </row>
    <row r="254" spans="8:33">
      <c r="H254" t="s">
        <v>6</v>
      </c>
      <c r="I254" s="10">
        <f t="shared" ref="I254:R254" si="264">EXP($T238-I$246)/(1+EXP($T238-I$246))</f>
        <v>0.99014132203227168</v>
      </c>
      <c r="J254" s="11">
        <f t="shared" si="264"/>
        <v>0.99015487853837969</v>
      </c>
      <c r="K254" s="11">
        <f t="shared" si="264"/>
        <v>0.99015487853837969</v>
      </c>
      <c r="L254" s="11">
        <f t="shared" si="264"/>
        <v>0.99015487853837969</v>
      </c>
      <c r="M254" s="11">
        <f t="shared" si="264"/>
        <v>0.96169724308105087</v>
      </c>
      <c r="N254" s="11">
        <f t="shared" si="264"/>
        <v>0.89081231787664628</v>
      </c>
      <c r="O254" s="11">
        <f t="shared" si="264"/>
        <v>0.3999541030260147</v>
      </c>
      <c r="P254" s="11">
        <f t="shared" si="264"/>
        <v>0.5925756156300116</v>
      </c>
      <c r="Q254" s="11">
        <f t="shared" si="264"/>
        <v>7.8359445921421828E-2</v>
      </c>
      <c r="R254" s="12">
        <f t="shared" si="264"/>
        <v>7.8359445921421828E-2</v>
      </c>
      <c r="V254" t="s">
        <v>6</v>
      </c>
      <c r="W254" s="28">
        <f t="shared" si="261"/>
        <v>9.761484436456953E-3</v>
      </c>
      <c r="X254" s="29">
        <f t="shared" si="251"/>
        <v>9.748195045026253E-3</v>
      </c>
      <c r="Y254" s="29">
        <f t="shared" si="252"/>
        <v>9.748195045026253E-3</v>
      </c>
      <c r="Z254" s="29">
        <f t="shared" si="253"/>
        <v>9.748195045026253E-3</v>
      </c>
      <c r="AA254" s="29">
        <f t="shared" si="254"/>
        <v>3.6835655731357025E-2</v>
      </c>
      <c r="AB254" s="29">
        <f t="shared" si="255"/>
        <v>9.7265732195883192E-2</v>
      </c>
      <c r="AC254" s="29">
        <f t="shared" si="256"/>
        <v>0.23999081849867068</v>
      </c>
      <c r="AD254" s="29">
        <f t="shared" si="257"/>
        <v>0.24142975539072437</v>
      </c>
      <c r="AE254" s="29">
        <f t="shared" si="258"/>
        <v>7.2219243156309593E-2</v>
      </c>
      <c r="AF254" s="30">
        <f t="shared" si="259"/>
        <v>7.2219243156309593E-2</v>
      </c>
      <c r="AG254" s="3">
        <f t="shared" si="262"/>
        <v>-0.79896651770079008</v>
      </c>
    </row>
    <row r="255" spans="8:33">
      <c r="H255" t="s">
        <v>7</v>
      </c>
      <c r="I255" s="10">
        <f t="shared" ref="I255:R255" si="265">EXP($T239-I$246)/(1+EXP($T239-I$246))</f>
        <v>0.99014132203227168</v>
      </c>
      <c r="J255" s="11">
        <f t="shared" si="265"/>
        <v>0.99015487853837969</v>
      </c>
      <c r="K255" s="11">
        <f t="shared" si="265"/>
        <v>0.99015487853837969</v>
      </c>
      <c r="L255" s="11">
        <f t="shared" si="265"/>
        <v>0.99015487853837969</v>
      </c>
      <c r="M255" s="11">
        <f t="shared" si="265"/>
        <v>0.96169724308105087</v>
      </c>
      <c r="N255" s="11">
        <f t="shared" si="265"/>
        <v>0.89081231787664628</v>
      </c>
      <c r="O255" s="11">
        <f t="shared" si="265"/>
        <v>0.3999541030260147</v>
      </c>
      <c r="P255" s="11">
        <f t="shared" si="265"/>
        <v>0.5925756156300116</v>
      </c>
      <c r="Q255" s="11">
        <f t="shared" si="265"/>
        <v>7.8359445921421828E-2</v>
      </c>
      <c r="R255" s="12">
        <f t="shared" si="265"/>
        <v>7.8359445921421828E-2</v>
      </c>
      <c r="V255" t="s">
        <v>7</v>
      </c>
      <c r="W255" s="28">
        <f t="shared" si="261"/>
        <v>9.761484436456953E-3</v>
      </c>
      <c r="X255" s="29">
        <f t="shared" si="251"/>
        <v>9.748195045026253E-3</v>
      </c>
      <c r="Y255" s="29">
        <f t="shared" si="252"/>
        <v>9.748195045026253E-3</v>
      </c>
      <c r="Z255" s="29">
        <f t="shared" si="253"/>
        <v>9.748195045026253E-3</v>
      </c>
      <c r="AA255" s="29">
        <f t="shared" si="254"/>
        <v>3.6835655731357025E-2</v>
      </c>
      <c r="AB255" s="29">
        <f t="shared" si="255"/>
        <v>9.7265732195883192E-2</v>
      </c>
      <c r="AC255" s="29">
        <f t="shared" si="256"/>
        <v>0.23999081849867068</v>
      </c>
      <c r="AD255" s="29">
        <f t="shared" si="257"/>
        <v>0.24142975539072437</v>
      </c>
      <c r="AE255" s="29">
        <f t="shared" si="258"/>
        <v>7.2219243156309593E-2</v>
      </c>
      <c r="AF255" s="30">
        <f t="shared" si="259"/>
        <v>7.2219243156309593E-2</v>
      </c>
      <c r="AG255" s="3">
        <f t="shared" si="262"/>
        <v>-0.79896651770079008</v>
      </c>
    </row>
    <row r="256" spans="8:33">
      <c r="H256" t="s">
        <v>8</v>
      </c>
      <c r="I256" s="10">
        <f t="shared" ref="I256:R256" si="266">EXP($T240-I$246)/(1+EXP($T240-I$246))</f>
        <v>0.9679977332222125</v>
      </c>
      <c r="J256" s="11">
        <f t="shared" si="266"/>
        <v>0.96804075618801377</v>
      </c>
      <c r="K256" s="11">
        <f t="shared" si="266"/>
        <v>0.96804075618801377</v>
      </c>
      <c r="L256" s="11">
        <f t="shared" si="266"/>
        <v>0.96804075618801377</v>
      </c>
      <c r="M256" s="11">
        <f t="shared" si="266"/>
        <v>0.88320171337000475</v>
      </c>
      <c r="N256" s="11">
        <f t="shared" si="266"/>
        <v>0.7107425018873984</v>
      </c>
      <c r="O256" s="11">
        <f t="shared" si="266"/>
        <v>0.16718243825579751</v>
      </c>
      <c r="P256" s="11">
        <f t="shared" si="266"/>
        <v>0.30460811588481895</v>
      </c>
      <c r="Q256" s="11">
        <f t="shared" si="266"/>
        <v>2.4966878235718113E-2</v>
      </c>
      <c r="R256" s="12">
        <f t="shared" si="266"/>
        <v>2.4966878235718113E-2</v>
      </c>
      <c r="V256" t="s">
        <v>8</v>
      </c>
      <c r="W256" s="28">
        <f t="shared" si="261"/>
        <v>3.097812169887082E-2</v>
      </c>
      <c r="X256" s="29">
        <f t="shared" si="251"/>
        <v>3.0937850546952247E-2</v>
      </c>
      <c r="Y256" s="29">
        <f t="shared" si="252"/>
        <v>3.0937850546952247E-2</v>
      </c>
      <c r="Z256" s="29">
        <f t="shared" si="253"/>
        <v>3.0937850546952247E-2</v>
      </c>
      <c r="AA256" s="29">
        <f t="shared" si="254"/>
        <v>0.10315644687029273</v>
      </c>
      <c r="AB256" s="29">
        <f t="shared" si="255"/>
        <v>0.20558759789823988</v>
      </c>
      <c r="AC256" s="29">
        <f t="shared" si="256"/>
        <v>0.13923247059464397</v>
      </c>
      <c r="AD256" s="29">
        <f t="shared" si="257"/>
        <v>0.21182201162191966</v>
      </c>
      <c r="AE256" s="29">
        <f t="shared" si="258"/>
        <v>2.4343533226880938E-2</v>
      </c>
      <c r="AF256" s="30">
        <f t="shared" si="259"/>
        <v>2.4343533226880938E-2</v>
      </c>
      <c r="AG256" s="3">
        <f t="shared" si="262"/>
        <v>-0.83227726677858582</v>
      </c>
    </row>
    <row r="257" spans="8:33">
      <c r="H257" t="s">
        <v>9</v>
      </c>
      <c r="I257" s="10">
        <f t="shared" ref="I257:R257" si="267">EXP($T241-I$246)/(1+EXP($T241-I$246))</f>
        <v>0.9102689700332014</v>
      </c>
      <c r="J257" s="11">
        <f t="shared" si="267"/>
        <v>0.91038241689211397</v>
      </c>
      <c r="K257" s="11">
        <f t="shared" si="267"/>
        <v>0.91038241689211397</v>
      </c>
      <c r="L257" s="11">
        <f t="shared" si="267"/>
        <v>0.91038241689211397</v>
      </c>
      <c r="M257" s="11">
        <f t="shared" si="267"/>
        <v>0.71719815142251886</v>
      </c>
      <c r="N257" s="11">
        <f t="shared" si="267"/>
        <v>0.45177373933298104</v>
      </c>
      <c r="O257" s="11">
        <f t="shared" si="267"/>
        <v>6.3077971263015856E-2</v>
      </c>
      <c r="P257" s="11">
        <f t="shared" si="267"/>
        <v>0.12809045573763733</v>
      </c>
      <c r="Q257" s="11">
        <f t="shared" si="267"/>
        <v>8.514608434538622E-3</v>
      </c>
      <c r="R257" s="12">
        <f t="shared" si="267"/>
        <v>8.514608434538622E-3</v>
      </c>
      <c r="V257" t="s">
        <v>9</v>
      </c>
      <c r="W257" s="28">
        <f t="shared" si="261"/>
        <v>8.1679372227896091E-2</v>
      </c>
      <c r="X257" s="29">
        <f t="shared" si="251"/>
        <v>8.1586271905787169E-2</v>
      </c>
      <c r="Y257" s="29">
        <f t="shared" si="252"/>
        <v>8.1586271905787169E-2</v>
      </c>
      <c r="Z257" s="29">
        <f t="shared" si="253"/>
        <v>8.1586271905787169E-2</v>
      </c>
      <c r="AA257" s="29">
        <f t="shared" si="254"/>
        <v>0.20282496301864056</v>
      </c>
      <c r="AB257" s="29">
        <f t="shared" si="255"/>
        <v>0.24767422778207673</v>
      </c>
      <c r="AC257" s="29">
        <f t="shared" si="256"/>
        <v>5.9099140804358005E-2</v>
      </c>
      <c r="AD257" s="29">
        <f t="shared" si="257"/>
        <v>0.1116832908865617</v>
      </c>
      <c r="AE257" s="29">
        <f t="shared" si="258"/>
        <v>8.4421098777451055E-3</v>
      </c>
      <c r="AF257" s="30">
        <f t="shared" si="259"/>
        <v>8.4421098777451055E-3</v>
      </c>
      <c r="AG257" s="3">
        <f t="shared" si="262"/>
        <v>-0.96460403019238461</v>
      </c>
    </row>
    <row r="258" spans="8:33">
      <c r="H258" t="s">
        <v>10</v>
      </c>
      <c r="I258" s="10">
        <f t="shared" ref="I258:R258" si="268">EXP($T242-I$246)/(1+EXP($T242-I$246))</f>
        <v>0.64597679436141253</v>
      </c>
      <c r="J258" s="11">
        <f t="shared" si="268"/>
        <v>0.64629454628125182</v>
      </c>
      <c r="K258" s="11">
        <f t="shared" si="268"/>
        <v>0.64629454628125182</v>
      </c>
      <c r="L258" s="11">
        <f t="shared" si="268"/>
        <v>0.64629454628125182</v>
      </c>
      <c r="M258" s="11">
        <f t="shared" si="268"/>
        <v>0.3132611983360381</v>
      </c>
      <c r="N258" s="11">
        <f t="shared" si="268"/>
        <v>0.12908998066743466</v>
      </c>
      <c r="O258" s="11">
        <f t="shared" si="268"/>
        <v>1.1964782077802674E-2</v>
      </c>
      <c r="P258" s="11">
        <f t="shared" si="268"/>
        <v>2.5744029027693585E-2</v>
      </c>
      <c r="Q258" s="11">
        <f t="shared" si="268"/>
        <v>1.5422903340668852E-3</v>
      </c>
      <c r="R258" s="12">
        <f t="shared" si="268"/>
        <v>1.5422903340668852E-3</v>
      </c>
      <c r="V258" t="s">
        <v>10</v>
      </c>
      <c r="W258" s="28">
        <f t="shared" si="261"/>
        <v>0.22869077550796588</v>
      </c>
      <c r="X258" s="29">
        <f t="shared" si="251"/>
        <v>0.22859790572836267</v>
      </c>
      <c r="Y258" s="29">
        <f t="shared" si="252"/>
        <v>0.22859790572836267</v>
      </c>
      <c r="Z258" s="29">
        <f t="shared" si="253"/>
        <v>0.22859790572836267</v>
      </c>
      <c r="AA258" s="29">
        <f t="shared" si="254"/>
        <v>0.21512861995310753</v>
      </c>
      <c r="AB258" s="29">
        <f t="shared" si="255"/>
        <v>0.11242575755871601</v>
      </c>
      <c r="AC258" s="29">
        <f t="shared" si="256"/>
        <v>1.1821626067633366E-2</v>
      </c>
      <c r="AD258" s="29">
        <f t="shared" si="257"/>
        <v>2.5081273997114857E-2</v>
      </c>
      <c r="AE258" s="29">
        <f t="shared" si="258"/>
        <v>1.5399116745923292E-3</v>
      </c>
      <c r="AF258" s="30">
        <f t="shared" si="259"/>
        <v>1.5399116745923292E-3</v>
      </c>
      <c r="AG258" s="3">
        <f t="shared" si="262"/>
        <v>-1.2820215936188102</v>
      </c>
    </row>
    <row r="259" spans="8:33" ht="13.5" thickBot="1">
      <c r="H259" t="s">
        <v>11</v>
      </c>
      <c r="I259" s="13">
        <f t="shared" ref="I259:R259" si="269">EXP($T243-I$246)/(1+EXP($T243-I$246))</f>
        <v>0.4542429498961042</v>
      </c>
      <c r="J259" s="14">
        <f t="shared" si="269"/>
        <v>0.45458749239460139</v>
      </c>
      <c r="K259" s="14">
        <f t="shared" si="269"/>
        <v>0.45458749239460139</v>
      </c>
      <c r="L259" s="14">
        <f t="shared" si="269"/>
        <v>0.45458749239460139</v>
      </c>
      <c r="M259" s="14">
        <f t="shared" si="269"/>
        <v>0.17223641908948023</v>
      </c>
      <c r="N259" s="14">
        <f t="shared" si="269"/>
        <v>6.3330003513864461E-2</v>
      </c>
      <c r="O259" s="14">
        <f t="shared" si="269"/>
        <v>5.4934310533558232E-3</v>
      </c>
      <c r="P259" s="14">
        <f t="shared" si="269"/>
        <v>1.1909778807865553E-2</v>
      </c>
      <c r="Q259" s="14">
        <f t="shared" si="269"/>
        <v>7.0409980137118363E-4</v>
      </c>
      <c r="R259" s="15">
        <f t="shared" si="269"/>
        <v>7.0409980137118363E-4</v>
      </c>
      <c r="V259" t="s">
        <v>11</v>
      </c>
      <c r="W259" s="31">
        <f t="shared" si="261"/>
        <v>0.24790629236578954</v>
      </c>
      <c r="X259" s="32">
        <f t="shared" si="251"/>
        <v>0.2479377041529896</v>
      </c>
      <c r="Y259" s="32">
        <f t="shared" si="252"/>
        <v>0.2479377041529896</v>
      </c>
      <c r="Z259" s="32">
        <f t="shared" si="253"/>
        <v>0.2479377041529896</v>
      </c>
      <c r="AA259" s="32">
        <f t="shared" si="254"/>
        <v>0.14257103502871316</v>
      </c>
      <c r="AB259" s="32">
        <f t="shared" si="255"/>
        <v>5.9319314168798376E-2</v>
      </c>
      <c r="AC259" s="32">
        <f t="shared" si="256"/>
        <v>5.4632532686178488E-3</v>
      </c>
      <c r="AD259" s="32">
        <f t="shared" si="257"/>
        <v>1.176793597661327E-2</v>
      </c>
      <c r="AE259" s="32">
        <f t="shared" si="258"/>
        <v>7.0360404484089264E-4</v>
      </c>
      <c r="AF259" s="33">
        <f t="shared" si="259"/>
        <v>7.0360404484089264E-4</v>
      </c>
      <c r="AG259" s="3">
        <f t="shared" si="262"/>
        <v>-1.2122481513571828</v>
      </c>
    </row>
    <row r="260" spans="8:33">
      <c r="V260" t="s">
        <v>22</v>
      </c>
      <c r="W260" s="3">
        <f t="shared" ref="W260:AF260" si="270">-1*SUM(W251:W259)</f>
        <v>-0.62203460806980793</v>
      </c>
      <c r="X260" s="3">
        <f t="shared" si="270"/>
        <v>-0.62179507905397435</v>
      </c>
      <c r="Y260" s="3">
        <f t="shared" si="270"/>
        <v>-0.62179507905397435</v>
      </c>
      <c r="Z260" s="3">
        <f t="shared" si="270"/>
        <v>-0.62179507905397435</v>
      </c>
      <c r="AA260" s="3">
        <f t="shared" si="270"/>
        <v>-0.78797279641103646</v>
      </c>
      <c r="AB260" s="3">
        <f t="shared" si="270"/>
        <v>-0.95761303264601128</v>
      </c>
      <c r="AC260" s="3">
        <f t="shared" si="270"/>
        <v>-1.2307002916311269</v>
      </c>
      <c r="AD260" s="3">
        <f t="shared" si="270"/>
        <v>-1.2647149804412285</v>
      </c>
      <c r="AE260" s="3">
        <f t="shared" si="270"/>
        <v>-0.67703884735634867</v>
      </c>
      <c r="AF260" s="3">
        <f t="shared" si="270"/>
        <v>-0.67703884735634867</v>
      </c>
      <c r="AG260" s="3"/>
    </row>
    <row r="263" spans="8:33">
      <c r="H263" s="5" t="s">
        <v>49</v>
      </c>
    </row>
    <row r="264" spans="8:33" ht="13.5" thickBot="1">
      <c r="I264">
        <v>1</v>
      </c>
      <c r="J264">
        <v>2</v>
      </c>
      <c r="K264">
        <v>3</v>
      </c>
      <c r="L264">
        <v>4</v>
      </c>
      <c r="M264">
        <v>5</v>
      </c>
      <c r="N264">
        <v>6</v>
      </c>
      <c r="O264">
        <v>7</v>
      </c>
      <c r="P264">
        <v>8</v>
      </c>
      <c r="Q264">
        <v>9</v>
      </c>
      <c r="R264">
        <v>10</v>
      </c>
      <c r="S264" t="s">
        <v>23</v>
      </c>
      <c r="T264" t="s">
        <v>25</v>
      </c>
    </row>
    <row r="265" spans="8:33">
      <c r="H265" t="s">
        <v>2</v>
      </c>
      <c r="I265" s="16" t="str">
        <f t="shared" ref="I265:R265" si="271">IF(ISERROR(I24-I251),".",I24-I251)</f>
        <v>.</v>
      </c>
      <c r="J265" s="17">
        <f t="shared" si="271"/>
        <v>6.9502996230630387E-4</v>
      </c>
      <c r="K265" s="17">
        <f t="shared" si="271"/>
        <v>6.9502996230630387E-4</v>
      </c>
      <c r="L265" s="17">
        <f t="shared" si="271"/>
        <v>6.9502996230630387E-4</v>
      </c>
      <c r="M265" s="17">
        <f t="shared" si="271"/>
        <v>2.7782475458028033E-3</v>
      </c>
      <c r="N265" s="17">
        <f t="shared" si="271"/>
        <v>8.5009462453129458E-3</v>
      </c>
      <c r="O265" s="17">
        <f t="shared" si="271"/>
        <v>9.4977596868879632E-2</v>
      </c>
      <c r="P265" s="17">
        <f t="shared" si="271"/>
        <v>4.588709298901672E-2</v>
      </c>
      <c r="Q265" s="17">
        <f t="shared" si="271"/>
        <v>-0.54862736907282683</v>
      </c>
      <c r="R265" s="18">
        <f t="shared" si="271"/>
        <v>0.45137263092717317</v>
      </c>
      <c r="S265" s="3">
        <f>SUM(I265:R265)</f>
        <v>5.697423539027735E-2</v>
      </c>
      <c r="T265" s="42">
        <f>T235-S265/AG251</f>
        <v>4.6295047296373095</v>
      </c>
    </row>
    <row r="266" spans="8:33">
      <c r="H266" t="s">
        <v>3</v>
      </c>
      <c r="I266" s="19">
        <f t="shared" ref="I266:R266" si="272">IF(ISERROR(I25-I252),".",I25-I252)</f>
        <v>2.8079661852806748E-3</v>
      </c>
      <c r="J266" s="20">
        <f t="shared" si="272"/>
        <v>2.8040775399964524E-3</v>
      </c>
      <c r="K266" s="20">
        <f t="shared" si="272"/>
        <v>2.8040775399964524E-3</v>
      </c>
      <c r="L266" s="20">
        <f t="shared" si="272"/>
        <v>2.8040775399964524E-3</v>
      </c>
      <c r="M266" s="20">
        <f t="shared" si="272"/>
        <v>1.1138297122626262E-2</v>
      </c>
      <c r="N266" s="20">
        <f t="shared" si="272"/>
        <v>3.3502688638276767E-2</v>
      </c>
      <c r="O266" s="20">
        <f t="shared" si="272"/>
        <v>0.29789728462479681</v>
      </c>
      <c r="P266" s="20">
        <f t="shared" si="272"/>
        <v>-0.83720952818564909</v>
      </c>
      <c r="Q266" s="20">
        <f t="shared" si="272"/>
        <v>0.76885576042498038</v>
      </c>
      <c r="R266" s="21">
        <f t="shared" si="272"/>
        <v>-0.23114423957501964</v>
      </c>
      <c r="S266" s="3">
        <f t="shared" ref="S266:S273" si="273">SUM(I266:R266)</f>
        <v>5.4260461855281522E-2</v>
      </c>
      <c r="T266" s="43">
        <f t="shared" ref="T266:T273" si="274">T236-S266/AG252</f>
        <v>3.2151780725269798</v>
      </c>
    </row>
    <row r="267" spans="8:33">
      <c r="H267" t="s">
        <v>4</v>
      </c>
      <c r="I267" s="19">
        <f t="shared" ref="I267:R267" si="275">IF(ISERROR(I26-I253),".",I26-I253)</f>
        <v>9.8586779677283243E-3</v>
      </c>
      <c r="J267" s="20">
        <f t="shared" si="275"/>
        <v>9.8451214616203098E-3</v>
      </c>
      <c r="K267" s="20">
        <f t="shared" si="275"/>
        <v>9.8451214616203098E-3</v>
      </c>
      <c r="L267" s="20">
        <f t="shared" si="275"/>
        <v>9.8451214616203098E-3</v>
      </c>
      <c r="M267" s="20">
        <f t="shared" si="275"/>
        <v>3.8302756918949132E-2</v>
      </c>
      <c r="N267" s="20">
        <f t="shared" si="275"/>
        <v>0.10918768212335372</v>
      </c>
      <c r="O267" s="20">
        <f t="shared" si="275"/>
        <v>-0.3999541030260147</v>
      </c>
      <c r="P267" s="20">
        <f t="shared" si="275"/>
        <v>0.4074243843699884</v>
      </c>
      <c r="Q267" s="20">
        <f t="shared" si="275"/>
        <v>-7.8359445921421828E-2</v>
      </c>
      <c r="R267" s="21">
        <f t="shared" si="275"/>
        <v>-7.8359445921421828E-2</v>
      </c>
      <c r="S267" s="3">
        <f t="shared" si="273"/>
        <v>3.7635870896022161E-2</v>
      </c>
      <c r="T267" s="43">
        <f t="shared" si="274"/>
        <v>1.92747210551633</v>
      </c>
    </row>
    <row r="268" spans="8:33">
      <c r="H268" t="s">
        <v>6</v>
      </c>
      <c r="I268" s="19">
        <f t="shared" ref="I268:R268" si="276">IF(ISERROR(I27-I254),".",I27-I254)</f>
        <v>9.8586779677283243E-3</v>
      </c>
      <c r="J268" s="20">
        <f t="shared" si="276"/>
        <v>9.8451214616203098E-3</v>
      </c>
      <c r="K268" s="20">
        <f t="shared" si="276"/>
        <v>9.8451214616203098E-3</v>
      </c>
      <c r="L268" s="20">
        <f t="shared" si="276"/>
        <v>9.8451214616203098E-3</v>
      </c>
      <c r="M268" s="20">
        <f t="shared" si="276"/>
        <v>3.8302756918949132E-2</v>
      </c>
      <c r="N268" s="20">
        <f t="shared" si="276"/>
        <v>0.10918768212335372</v>
      </c>
      <c r="O268" s="20">
        <f t="shared" si="276"/>
        <v>-0.3999541030260147</v>
      </c>
      <c r="P268" s="20">
        <f t="shared" si="276"/>
        <v>0.4074243843699884</v>
      </c>
      <c r="Q268" s="20">
        <f t="shared" si="276"/>
        <v>-7.8359445921421828E-2</v>
      </c>
      <c r="R268" s="21">
        <f t="shared" si="276"/>
        <v>-7.8359445921421828E-2</v>
      </c>
      <c r="S268" s="3">
        <f t="shared" si="273"/>
        <v>3.7635870896022161E-2</v>
      </c>
      <c r="T268" s="43">
        <f t="shared" si="274"/>
        <v>1.92747210551633</v>
      </c>
    </row>
    <row r="269" spans="8:33">
      <c r="H269" t="s">
        <v>7</v>
      </c>
      <c r="I269" s="19">
        <f t="shared" ref="I269:R269" si="277">IF(ISERROR(I28-I255),".",I28-I255)</f>
        <v>9.8586779677283243E-3</v>
      </c>
      <c r="J269" s="20">
        <f t="shared" si="277"/>
        <v>9.8451214616203098E-3</v>
      </c>
      <c r="K269" s="20">
        <f t="shared" si="277"/>
        <v>9.8451214616203098E-3</v>
      </c>
      <c r="L269" s="20">
        <f t="shared" si="277"/>
        <v>9.8451214616203098E-3</v>
      </c>
      <c r="M269" s="20">
        <f t="shared" si="277"/>
        <v>3.8302756918949132E-2</v>
      </c>
      <c r="N269" s="20">
        <f t="shared" si="277"/>
        <v>0.10918768212335372</v>
      </c>
      <c r="O269" s="20">
        <f t="shared" si="277"/>
        <v>-0.3999541030260147</v>
      </c>
      <c r="P269" s="20">
        <f t="shared" si="277"/>
        <v>0.4074243843699884</v>
      </c>
      <c r="Q269" s="20">
        <f t="shared" si="277"/>
        <v>-7.8359445921421828E-2</v>
      </c>
      <c r="R269" s="21">
        <f t="shared" si="277"/>
        <v>-7.8359445921421828E-2</v>
      </c>
      <c r="S269" s="3">
        <f t="shared" si="273"/>
        <v>3.7635870896022161E-2</v>
      </c>
      <c r="T269" s="43">
        <f t="shared" si="274"/>
        <v>1.92747210551633</v>
      </c>
    </row>
    <row r="270" spans="8:33">
      <c r="H270" t="s">
        <v>8</v>
      </c>
      <c r="I270" s="19">
        <f t="shared" ref="I270:R270" si="278">IF(ISERROR(I29-I256),".",I29-I256)</f>
        <v>3.2002266777787503E-2</v>
      </c>
      <c r="J270" s="20">
        <f t="shared" si="278"/>
        <v>3.1959243811986227E-2</v>
      </c>
      <c r="K270" s="20">
        <f t="shared" si="278"/>
        <v>3.1959243811986227E-2</v>
      </c>
      <c r="L270" s="20">
        <f t="shared" si="278"/>
        <v>3.1959243811986227E-2</v>
      </c>
      <c r="M270" s="20">
        <f t="shared" si="278"/>
        <v>0.11679828662999525</v>
      </c>
      <c r="N270" s="20">
        <f t="shared" si="278"/>
        <v>-0.7107425018873984</v>
      </c>
      <c r="O270" s="20">
        <f t="shared" si="278"/>
        <v>0.83281756174420252</v>
      </c>
      <c r="P270" s="20">
        <f t="shared" si="278"/>
        <v>-0.30460811588481895</v>
      </c>
      <c r="Q270" s="20">
        <f t="shared" si="278"/>
        <v>-2.4966878235718113E-2</v>
      </c>
      <c r="R270" s="21">
        <f t="shared" si="278"/>
        <v>-2.4966878235718113E-2</v>
      </c>
      <c r="S270" s="3">
        <f t="shared" si="273"/>
        <v>1.2211472344290372E-2</v>
      </c>
      <c r="T270" s="43">
        <f t="shared" si="274"/>
        <v>0.69496617934187432</v>
      </c>
    </row>
    <row r="271" spans="8:33">
      <c r="H271" t="s">
        <v>9</v>
      </c>
      <c r="I271" s="19">
        <f t="shared" ref="I271:R271" si="279">IF(ISERROR(I30-I257),".",I30-I257)</f>
        <v>8.9731029966798603E-2</v>
      </c>
      <c r="J271" s="20">
        <f t="shared" si="279"/>
        <v>8.9617583107886034E-2</v>
      </c>
      <c r="K271" s="20">
        <f t="shared" si="279"/>
        <v>8.9617583107886034E-2</v>
      </c>
      <c r="L271" s="20">
        <f t="shared" si="279"/>
        <v>8.9617583107886034E-2</v>
      </c>
      <c r="M271" s="20">
        <f t="shared" si="279"/>
        <v>-0.71719815142251886</v>
      </c>
      <c r="N271" s="20">
        <f t="shared" si="279"/>
        <v>0.54822626066701896</v>
      </c>
      <c r="O271" s="20">
        <f t="shared" si="279"/>
        <v>-6.3077971263015856E-2</v>
      </c>
      <c r="P271" s="20">
        <f t="shared" si="279"/>
        <v>-0.12809045573763733</v>
      </c>
      <c r="Q271" s="20">
        <f t="shared" si="279"/>
        <v>-8.514608434538622E-3</v>
      </c>
      <c r="R271" s="21">
        <f t="shared" si="279"/>
        <v>-8.514608434538622E-3</v>
      </c>
      <c r="S271" s="3">
        <f t="shared" si="273"/>
        <v>-1.8585755334773611E-2</v>
      </c>
      <c r="T271" s="43">
        <f t="shared" si="274"/>
        <v>-0.43147345862839415</v>
      </c>
    </row>
    <row r="272" spans="8:33">
      <c r="H272" t="s">
        <v>10</v>
      </c>
      <c r="I272" s="19">
        <f t="shared" ref="I272:R272" si="280">IF(ISERROR(I31-I258),".",I31-I258)</f>
        <v>0.35402320563858747</v>
      </c>
      <c r="J272" s="20">
        <f t="shared" si="280"/>
        <v>-0.64629454628125182</v>
      </c>
      <c r="K272" s="20">
        <f t="shared" si="280"/>
        <v>0.35370545371874818</v>
      </c>
      <c r="L272" s="20">
        <f t="shared" si="280"/>
        <v>-0.64629454628125182</v>
      </c>
      <c r="M272" s="20">
        <f t="shared" si="280"/>
        <v>0.68673880166396195</v>
      </c>
      <c r="N272" s="20">
        <f t="shared" si="280"/>
        <v>-0.12908998066743466</v>
      </c>
      <c r="O272" s="20">
        <f t="shared" si="280"/>
        <v>-1.1964782077802674E-2</v>
      </c>
      <c r="P272" s="20">
        <f t="shared" si="280"/>
        <v>-2.5744029027693585E-2</v>
      </c>
      <c r="Q272" s="20">
        <f t="shared" si="280"/>
        <v>-1.5422903340668852E-3</v>
      </c>
      <c r="R272" s="21">
        <f t="shared" si="280"/>
        <v>-1.5422903340668852E-3</v>
      </c>
      <c r="S272" s="3">
        <f t="shared" si="273"/>
        <v>-6.8005003982270745E-2</v>
      </c>
      <c r="T272" s="43">
        <f t="shared" si="274"/>
        <v>-2.1807732039346819</v>
      </c>
    </row>
    <row r="273" spans="4:33" ht="13.5" thickBot="1">
      <c r="H273" t="s">
        <v>11</v>
      </c>
      <c r="I273" s="22">
        <f t="shared" ref="I273:R273" si="281">IF(ISERROR(I32-I259),".",I32-I259)</f>
        <v>-0.4542429498961042</v>
      </c>
      <c r="J273" s="23">
        <f t="shared" si="281"/>
        <v>0.54541250760539861</v>
      </c>
      <c r="K273" s="23">
        <f t="shared" si="281"/>
        <v>-0.45458749239460139</v>
      </c>
      <c r="L273" s="23">
        <f t="shared" si="281"/>
        <v>0.54541250760539861</v>
      </c>
      <c r="M273" s="23">
        <f t="shared" si="281"/>
        <v>-0.17223641908948023</v>
      </c>
      <c r="N273" s="23">
        <f t="shared" si="281"/>
        <v>-6.3330003513864461E-2</v>
      </c>
      <c r="O273" s="23">
        <f t="shared" si="281"/>
        <v>-5.4934310533558232E-3</v>
      </c>
      <c r="P273" s="23">
        <f t="shared" si="281"/>
        <v>-1.1909778807865553E-2</v>
      </c>
      <c r="Q273" s="23">
        <f t="shared" si="281"/>
        <v>-7.0409980137118363E-4</v>
      </c>
      <c r="R273" s="24">
        <f t="shared" si="281"/>
        <v>-7.0409980137118363E-4</v>
      </c>
      <c r="S273" s="3">
        <f t="shared" si="273"/>
        <v>-7.2383259147216786E-2</v>
      </c>
      <c r="T273" s="44">
        <f t="shared" si="274"/>
        <v>-2.9723808523050601</v>
      </c>
    </row>
    <row r="274" spans="4:33" ht="13.5" thickBot="1">
      <c r="H274" t="s">
        <v>23</v>
      </c>
      <c r="I274" s="3">
        <f t="shared" ref="I274:R274" si="282">-1*SUM(I265:I273)</f>
        <v>-5.3897552575535024E-2</v>
      </c>
      <c r="J274" s="3">
        <f t="shared" si="282"/>
        <v>-5.3729260131182732E-2</v>
      </c>
      <c r="K274" s="3">
        <f t="shared" si="282"/>
        <v>-5.3729260131182732E-2</v>
      </c>
      <c r="L274" s="3">
        <f t="shared" si="282"/>
        <v>-5.3729260131182732E-2</v>
      </c>
      <c r="M274" s="3">
        <f t="shared" si="282"/>
        <v>-4.2927333207234575E-2</v>
      </c>
      <c r="N274" s="3">
        <f t="shared" si="282"/>
        <v>-1.4630455851972327E-2</v>
      </c>
      <c r="O274" s="3">
        <f t="shared" si="282"/>
        <v>5.4706050234339429E-2</v>
      </c>
      <c r="P274" s="3">
        <f t="shared" si="282"/>
        <v>3.9401661544682588E-2</v>
      </c>
      <c r="Q274" s="3">
        <f t="shared" si="282"/>
        <v>5.0577823217806732E-2</v>
      </c>
      <c r="R274" s="3">
        <f t="shared" si="282"/>
        <v>5.057782321780676E-2</v>
      </c>
      <c r="S274" s="48">
        <f>SUMSQ(S265:S273)</f>
        <v>2.0798204682942575E-2</v>
      </c>
    </row>
    <row r="275" spans="4:33" ht="13.5" thickBot="1">
      <c r="H275" t="s">
        <v>24</v>
      </c>
      <c r="I275" s="4">
        <f t="shared" ref="I275:R275" si="283">I246-I274/W260</f>
        <v>-2.8157763826618161</v>
      </c>
      <c r="J275" s="3">
        <f t="shared" si="283"/>
        <v>-2.8169288265078025</v>
      </c>
      <c r="K275" s="3">
        <f t="shared" si="283"/>
        <v>-2.8169288265078025</v>
      </c>
      <c r="L275" s="3">
        <f t="shared" si="283"/>
        <v>-2.8169288265078025</v>
      </c>
      <c r="M275" s="3">
        <f t="shared" si="283"/>
        <v>-1.3972895878041576</v>
      </c>
      <c r="N275" s="3">
        <f t="shared" si="283"/>
        <v>-0.23397713990049365</v>
      </c>
      <c r="O275" s="3">
        <f t="shared" si="283"/>
        <v>2.3304739180901834</v>
      </c>
      <c r="P275" s="3">
        <f t="shared" si="283"/>
        <v>1.5368978607544992</v>
      </c>
      <c r="Q275" s="3">
        <f t="shared" si="283"/>
        <v>4.4199196466733257</v>
      </c>
      <c r="R275" s="3">
        <f t="shared" si="283"/>
        <v>4.4199196466733257</v>
      </c>
      <c r="S275" s="3">
        <f>AVERAGE(I275:R275)</f>
        <v>-1.9061851769854067E-2</v>
      </c>
    </row>
    <row r="276" spans="4:33" ht="13.5" thickBot="1">
      <c r="H276" t="s">
        <v>26</v>
      </c>
      <c r="I276" s="45">
        <f t="shared" ref="I276:R276" si="284">I275-$S275</f>
        <v>-2.7967145308919621</v>
      </c>
      <c r="J276" s="46">
        <f t="shared" si="284"/>
        <v>-2.7978669747379485</v>
      </c>
      <c r="K276" s="46">
        <f t="shared" si="284"/>
        <v>-2.7978669747379485</v>
      </c>
      <c r="L276" s="46">
        <f t="shared" si="284"/>
        <v>-2.7978669747379485</v>
      </c>
      <c r="M276" s="46">
        <f t="shared" si="284"/>
        <v>-1.3782277360343036</v>
      </c>
      <c r="N276" s="46">
        <f t="shared" si="284"/>
        <v>-0.21491528813063959</v>
      </c>
      <c r="O276" s="46">
        <f t="shared" si="284"/>
        <v>2.3495357698600374</v>
      </c>
      <c r="P276" s="46">
        <f t="shared" si="284"/>
        <v>1.5559597125243532</v>
      </c>
      <c r="Q276" s="46">
        <f t="shared" si="284"/>
        <v>4.4389814984431801</v>
      </c>
      <c r="R276" s="47">
        <f t="shared" si="284"/>
        <v>4.4389814984431801</v>
      </c>
      <c r="S276" s="3">
        <f>AVERAGE(I276:R276)</f>
        <v>1.7763568394002506E-16</v>
      </c>
    </row>
    <row r="277" spans="4:33" s="1" customFormat="1" ht="13.5" thickBot="1"/>
    <row r="279" spans="4:33">
      <c r="D279" s="2" t="s">
        <v>51</v>
      </c>
      <c r="H279" s="5" t="s">
        <v>42</v>
      </c>
      <c r="V279" s="5" t="s">
        <v>43</v>
      </c>
    </row>
    <row r="280" spans="4:33" ht="13.5" thickBot="1">
      <c r="I280">
        <v>1</v>
      </c>
      <c r="J280">
        <v>2</v>
      </c>
      <c r="K280">
        <v>3</v>
      </c>
      <c r="L280">
        <v>4</v>
      </c>
      <c r="M280">
        <v>5</v>
      </c>
      <c r="N280">
        <v>6</v>
      </c>
      <c r="O280">
        <v>7</v>
      </c>
      <c r="P280">
        <v>8</v>
      </c>
      <c r="Q280">
        <v>9</v>
      </c>
      <c r="R280">
        <v>10</v>
      </c>
      <c r="W280">
        <v>1</v>
      </c>
      <c r="X280">
        <v>2</v>
      </c>
      <c r="Y280">
        <v>3</v>
      </c>
      <c r="Z280">
        <v>4</v>
      </c>
      <c r="AA280">
        <v>5</v>
      </c>
      <c r="AB280">
        <v>6</v>
      </c>
      <c r="AC280">
        <v>7</v>
      </c>
      <c r="AD280">
        <v>8</v>
      </c>
      <c r="AE280">
        <v>9</v>
      </c>
      <c r="AF280">
        <v>10</v>
      </c>
      <c r="AG280" t="s">
        <v>22</v>
      </c>
    </row>
    <row r="281" spans="4:33">
      <c r="H281" t="s">
        <v>2</v>
      </c>
      <c r="I281" s="7">
        <f>EXP($T265-I$276)/(1+EXP($T265-I$276))</f>
        <v>0.99940491988699276</v>
      </c>
      <c r="J281" s="8">
        <f t="shared" ref="J281:R281" si="285">EXP($T265-J$276)/(1+EXP($T265-J$276))</f>
        <v>0.99940560488098851</v>
      </c>
      <c r="K281" s="8">
        <f t="shared" si="285"/>
        <v>0.99940560488098851</v>
      </c>
      <c r="L281" s="8">
        <f t="shared" si="285"/>
        <v>0.99940560488098851</v>
      </c>
      <c r="M281" s="8">
        <f t="shared" si="285"/>
        <v>0.99754637585577077</v>
      </c>
      <c r="N281" s="8">
        <f t="shared" si="285"/>
        <v>0.99218930535187133</v>
      </c>
      <c r="O281" s="8">
        <f t="shared" si="285"/>
        <v>0.90720443380871785</v>
      </c>
      <c r="P281" s="8">
        <f t="shared" si="285"/>
        <v>0.95578821683962112</v>
      </c>
      <c r="Q281" s="8">
        <f t="shared" si="285"/>
        <v>0.54748724925291792</v>
      </c>
      <c r="R281" s="9">
        <f t="shared" si="285"/>
        <v>0.54748724925291792</v>
      </c>
      <c r="V281" t="s">
        <v>2</v>
      </c>
      <c r="W281" s="25">
        <f>I281*(1-I281)</f>
        <v>5.947259926663436E-4</v>
      </c>
      <c r="X281" s="26">
        <f t="shared" ref="X281:X289" si="286">J281*(1-J281)</f>
        <v>5.9404181345398799E-4</v>
      </c>
      <c r="Y281" s="26">
        <f t="shared" ref="Y281:Y289" si="287">K281*(1-K281)</f>
        <v>5.9404181345398799E-4</v>
      </c>
      <c r="Z281" s="26">
        <f t="shared" ref="Z281:Z289" si="288">L281*(1-L281)</f>
        <v>5.9404181345398799E-4</v>
      </c>
      <c r="AA281" s="26">
        <f t="shared" ref="AA281:AA289" si="289">M281*(1-M281)</f>
        <v>2.4476038727880827E-3</v>
      </c>
      <c r="AB281" s="26">
        <f t="shared" ref="AB281:AB289" si="290">N281*(1-N281)</f>
        <v>7.7496876972423627E-3</v>
      </c>
      <c r="AC281" s="26">
        <f t="shared" ref="AC281:AC289" si="291">O281*(1-O281)</f>
        <v>8.4184549086521523E-2</v>
      </c>
      <c r="AD281" s="26">
        <f t="shared" ref="AD281:AD289" si="292">P281*(1-P281)</f>
        <v>4.2257101390158522E-2</v>
      </c>
      <c r="AE281" s="26">
        <f t="shared" ref="AE281:AE289" si="293">Q281*(1-Q281)</f>
        <v>0.24774496115839126</v>
      </c>
      <c r="AF281" s="27">
        <f t="shared" ref="AF281:AF289" si="294">R281*(1-R281)</f>
        <v>0.24774496115839126</v>
      </c>
      <c r="AG281" s="3">
        <f>-1*SUM(W281:AF281)</f>
        <v>-0.63450571579652137</v>
      </c>
    </row>
    <row r="282" spans="4:33">
      <c r="H282" t="s">
        <v>3</v>
      </c>
      <c r="I282" s="10">
        <f t="shared" ref="I282:R282" si="295">EXP($T266-I$276)/(1+EXP($T266-I$276))</f>
        <v>0.99755653717784853</v>
      </c>
      <c r="J282" s="11">
        <f t="shared" si="295"/>
        <v>0.99755934464073603</v>
      </c>
      <c r="K282" s="11">
        <f t="shared" si="295"/>
        <v>0.99755934464073603</v>
      </c>
      <c r="L282" s="11">
        <f t="shared" si="295"/>
        <v>0.99755934464073603</v>
      </c>
      <c r="M282" s="11">
        <f t="shared" si="295"/>
        <v>0.98998301672866607</v>
      </c>
      <c r="N282" s="11">
        <f t="shared" si="295"/>
        <v>0.96863190455902703</v>
      </c>
      <c r="O282" s="11">
        <f t="shared" si="295"/>
        <v>0.70383814352499918</v>
      </c>
      <c r="P282" s="11">
        <f t="shared" si="295"/>
        <v>0.84013304928075727</v>
      </c>
      <c r="Q282" s="11">
        <f t="shared" si="295"/>
        <v>0.22726781095696272</v>
      </c>
      <c r="R282" s="12">
        <f t="shared" si="295"/>
        <v>0.22726781095696272</v>
      </c>
      <c r="V282" t="s">
        <v>3</v>
      </c>
      <c r="W282" s="28">
        <f t="shared" ref="W282:W289" si="296">I282*(1-I282)</f>
        <v>2.437492311588229E-3</v>
      </c>
      <c r="X282" s="29">
        <f t="shared" si="286"/>
        <v>2.4346985606812617E-3</v>
      </c>
      <c r="Y282" s="29">
        <f t="shared" si="287"/>
        <v>2.4346985606812617E-3</v>
      </c>
      <c r="Z282" s="29">
        <f t="shared" si="288"/>
        <v>2.4346985606812617E-3</v>
      </c>
      <c r="AA282" s="29">
        <f t="shared" si="289"/>
        <v>9.9166433174757516E-3</v>
      </c>
      <c r="AB282" s="29">
        <f t="shared" si="290"/>
        <v>3.0384138029378976E-2</v>
      </c>
      <c r="AC282" s="29">
        <f t="shared" si="291"/>
        <v>0.20845001124428184</v>
      </c>
      <c r="AD282" s="29">
        <f t="shared" si="292"/>
        <v>0.13430950878697395</v>
      </c>
      <c r="AE282" s="29">
        <f t="shared" si="293"/>
        <v>0.17561715305979297</v>
      </c>
      <c r="AF282" s="30">
        <f t="shared" si="294"/>
        <v>0.17561715305979297</v>
      </c>
      <c r="AG282" s="3">
        <f t="shared" ref="AG282:AG289" si="297">-1*SUM(W282:AF282)</f>
        <v>-0.74403619549132849</v>
      </c>
    </row>
    <row r="283" spans="4:33">
      <c r="H283" t="s">
        <v>4</v>
      </c>
      <c r="I283" s="10">
        <f t="shared" ref="I283:R283" si="298">EXP($T267-I$276)/(1+EXP($T267-I$276))</f>
        <v>0.99120019213478772</v>
      </c>
      <c r="J283" s="11">
        <f t="shared" si="298"/>
        <v>0.99121023848969447</v>
      </c>
      <c r="K283" s="11">
        <f t="shared" si="298"/>
        <v>0.99121023848969447</v>
      </c>
      <c r="L283" s="11">
        <f t="shared" si="298"/>
        <v>0.99121023848969447</v>
      </c>
      <c r="M283" s="11">
        <f t="shared" si="298"/>
        <v>0.96462383202364843</v>
      </c>
      <c r="N283" s="11">
        <f t="shared" si="298"/>
        <v>0.89495526188878383</v>
      </c>
      <c r="O283" s="11">
        <f t="shared" si="298"/>
        <v>0.3960230389925396</v>
      </c>
      <c r="P283" s="11">
        <f t="shared" si="298"/>
        <v>0.5918243752874135</v>
      </c>
      <c r="Q283" s="11">
        <f t="shared" si="298"/>
        <v>7.5055257225068644E-2</v>
      </c>
      <c r="R283" s="12">
        <f t="shared" si="298"/>
        <v>7.5055257225068644E-2</v>
      </c>
      <c r="V283" t="s">
        <v>4</v>
      </c>
      <c r="W283" s="28">
        <f t="shared" si="296"/>
        <v>8.7223712467476323E-3</v>
      </c>
      <c r="X283" s="29">
        <f t="shared" si="286"/>
        <v>8.7125016028974794E-3</v>
      </c>
      <c r="Y283" s="29">
        <f t="shared" si="287"/>
        <v>8.7125016028974794E-3</v>
      </c>
      <c r="Z283" s="29">
        <f t="shared" si="288"/>
        <v>8.7125016028974794E-3</v>
      </c>
      <c r="AA283" s="29">
        <f t="shared" si="289"/>
        <v>3.4124694715660528E-2</v>
      </c>
      <c r="AB283" s="29">
        <f t="shared" si="290"/>
        <v>9.401034110636218E-2</v>
      </c>
      <c r="AC283" s="29">
        <f t="shared" si="291"/>
        <v>0.23918879157965303</v>
      </c>
      <c r="AD283" s="29">
        <f t="shared" si="292"/>
        <v>0.24156828410307624</v>
      </c>
      <c r="AE283" s="29">
        <f t="shared" si="293"/>
        <v>6.9421965587947429E-2</v>
      </c>
      <c r="AF283" s="30">
        <f t="shared" si="294"/>
        <v>6.9421965587947429E-2</v>
      </c>
      <c r="AG283" s="3">
        <f t="shared" si="297"/>
        <v>-0.78259591873608692</v>
      </c>
    </row>
    <row r="284" spans="4:33">
      <c r="H284" t="s">
        <v>6</v>
      </c>
      <c r="I284" s="10">
        <f t="shared" ref="I284:R284" si="299">EXP($T268-I$276)/(1+EXP($T268-I$276))</f>
        <v>0.99120019213478772</v>
      </c>
      <c r="J284" s="11">
        <f t="shared" si="299"/>
        <v>0.99121023848969447</v>
      </c>
      <c r="K284" s="11">
        <f t="shared" si="299"/>
        <v>0.99121023848969447</v>
      </c>
      <c r="L284" s="11">
        <f t="shared" si="299"/>
        <v>0.99121023848969447</v>
      </c>
      <c r="M284" s="11">
        <f t="shared" si="299"/>
        <v>0.96462383202364843</v>
      </c>
      <c r="N284" s="11">
        <f t="shared" si="299"/>
        <v>0.89495526188878383</v>
      </c>
      <c r="O284" s="11">
        <f t="shared" si="299"/>
        <v>0.3960230389925396</v>
      </c>
      <c r="P284" s="11">
        <f t="shared" si="299"/>
        <v>0.5918243752874135</v>
      </c>
      <c r="Q284" s="11">
        <f t="shared" si="299"/>
        <v>7.5055257225068644E-2</v>
      </c>
      <c r="R284" s="12">
        <f t="shared" si="299"/>
        <v>7.5055257225068644E-2</v>
      </c>
      <c r="V284" t="s">
        <v>6</v>
      </c>
      <c r="W284" s="28">
        <f t="shared" si="296"/>
        <v>8.7223712467476323E-3</v>
      </c>
      <c r="X284" s="29">
        <f t="shared" si="286"/>
        <v>8.7125016028974794E-3</v>
      </c>
      <c r="Y284" s="29">
        <f t="shared" si="287"/>
        <v>8.7125016028974794E-3</v>
      </c>
      <c r="Z284" s="29">
        <f t="shared" si="288"/>
        <v>8.7125016028974794E-3</v>
      </c>
      <c r="AA284" s="29">
        <f t="shared" si="289"/>
        <v>3.4124694715660528E-2</v>
      </c>
      <c r="AB284" s="29">
        <f t="shared" si="290"/>
        <v>9.401034110636218E-2</v>
      </c>
      <c r="AC284" s="29">
        <f t="shared" si="291"/>
        <v>0.23918879157965303</v>
      </c>
      <c r="AD284" s="29">
        <f t="shared" si="292"/>
        <v>0.24156828410307624</v>
      </c>
      <c r="AE284" s="29">
        <f t="shared" si="293"/>
        <v>6.9421965587947429E-2</v>
      </c>
      <c r="AF284" s="30">
        <f t="shared" si="294"/>
        <v>6.9421965587947429E-2</v>
      </c>
      <c r="AG284" s="3">
        <f t="shared" si="297"/>
        <v>-0.78259591873608692</v>
      </c>
    </row>
    <row r="285" spans="4:33">
      <c r="H285" t="s">
        <v>7</v>
      </c>
      <c r="I285" s="10">
        <f t="shared" ref="I285:R285" si="300">EXP($T269-I$276)/(1+EXP($T269-I$276))</f>
        <v>0.99120019213478772</v>
      </c>
      <c r="J285" s="11">
        <f t="shared" si="300"/>
        <v>0.99121023848969447</v>
      </c>
      <c r="K285" s="11">
        <f t="shared" si="300"/>
        <v>0.99121023848969447</v>
      </c>
      <c r="L285" s="11">
        <f t="shared" si="300"/>
        <v>0.99121023848969447</v>
      </c>
      <c r="M285" s="11">
        <f t="shared" si="300"/>
        <v>0.96462383202364843</v>
      </c>
      <c r="N285" s="11">
        <f t="shared" si="300"/>
        <v>0.89495526188878383</v>
      </c>
      <c r="O285" s="11">
        <f t="shared" si="300"/>
        <v>0.3960230389925396</v>
      </c>
      <c r="P285" s="11">
        <f t="shared" si="300"/>
        <v>0.5918243752874135</v>
      </c>
      <c r="Q285" s="11">
        <f t="shared" si="300"/>
        <v>7.5055257225068644E-2</v>
      </c>
      <c r="R285" s="12">
        <f t="shared" si="300"/>
        <v>7.5055257225068644E-2</v>
      </c>
      <c r="V285" t="s">
        <v>7</v>
      </c>
      <c r="W285" s="28">
        <f t="shared" si="296"/>
        <v>8.7223712467476323E-3</v>
      </c>
      <c r="X285" s="29">
        <f t="shared" si="286"/>
        <v>8.7125016028974794E-3</v>
      </c>
      <c r="Y285" s="29">
        <f t="shared" si="287"/>
        <v>8.7125016028974794E-3</v>
      </c>
      <c r="Z285" s="29">
        <f t="shared" si="288"/>
        <v>8.7125016028974794E-3</v>
      </c>
      <c r="AA285" s="29">
        <f t="shared" si="289"/>
        <v>3.4124694715660528E-2</v>
      </c>
      <c r="AB285" s="29">
        <f t="shared" si="290"/>
        <v>9.401034110636218E-2</v>
      </c>
      <c r="AC285" s="29">
        <f t="shared" si="291"/>
        <v>0.23918879157965303</v>
      </c>
      <c r="AD285" s="29">
        <f t="shared" si="292"/>
        <v>0.24156828410307624</v>
      </c>
      <c r="AE285" s="29">
        <f t="shared" si="293"/>
        <v>6.9421965587947429E-2</v>
      </c>
      <c r="AF285" s="30">
        <f t="shared" si="294"/>
        <v>6.9421965587947429E-2</v>
      </c>
      <c r="AG285" s="3">
        <f t="shared" si="297"/>
        <v>-0.78259591873608692</v>
      </c>
    </row>
    <row r="286" spans="4:33">
      <c r="H286" t="s">
        <v>8</v>
      </c>
      <c r="I286" s="10">
        <f t="shared" ref="I286:R286" si="301">EXP($T270-I$276)/(1+EXP($T270-I$276))</f>
        <v>0.97045013112836653</v>
      </c>
      <c r="J286" s="11">
        <f t="shared" si="301"/>
        <v>0.97048316147335034</v>
      </c>
      <c r="K286" s="11">
        <f t="shared" si="301"/>
        <v>0.97048316147335034</v>
      </c>
      <c r="L286" s="11">
        <f t="shared" si="301"/>
        <v>0.97048316147335034</v>
      </c>
      <c r="M286" s="11">
        <f t="shared" si="301"/>
        <v>0.88827033853939419</v>
      </c>
      <c r="N286" s="11">
        <f t="shared" si="301"/>
        <v>0.71297590671849331</v>
      </c>
      <c r="O286" s="11">
        <f t="shared" si="301"/>
        <v>0.16049231236085343</v>
      </c>
      <c r="P286" s="11">
        <f t="shared" si="301"/>
        <v>0.29713180990401461</v>
      </c>
      <c r="Q286" s="11">
        <f t="shared" si="301"/>
        <v>2.3112106715812986E-2</v>
      </c>
      <c r="R286" s="12">
        <f t="shared" si="301"/>
        <v>2.3112106715812986E-2</v>
      </c>
      <c r="V286" t="s">
        <v>8</v>
      </c>
      <c r="W286" s="28">
        <f t="shared" si="296"/>
        <v>2.8676674121302734E-2</v>
      </c>
      <c r="X286" s="29">
        <f t="shared" si="286"/>
        <v>2.864559477004135E-2</v>
      </c>
      <c r="Y286" s="29">
        <f t="shared" si="287"/>
        <v>2.864559477004135E-2</v>
      </c>
      <c r="Z286" s="29">
        <f t="shared" si="288"/>
        <v>2.864559477004135E-2</v>
      </c>
      <c r="AA286" s="29">
        <f t="shared" si="289"/>
        <v>9.9246144210504234E-2</v>
      </c>
      <c r="AB286" s="29">
        <f t="shared" si="290"/>
        <v>0.20464126315743564</v>
      </c>
      <c r="AC286" s="29">
        <f t="shared" si="291"/>
        <v>0.13473453003391966</v>
      </c>
      <c r="AD286" s="29">
        <f t="shared" si="292"/>
        <v>0.20884449744717914</v>
      </c>
      <c r="AE286" s="29">
        <f t="shared" si="293"/>
        <v>2.2577937238969857E-2</v>
      </c>
      <c r="AF286" s="30">
        <f t="shared" si="294"/>
        <v>2.2577937238969857E-2</v>
      </c>
      <c r="AG286" s="3">
        <f t="shared" si="297"/>
        <v>-0.80723576775840511</v>
      </c>
    </row>
    <row r="287" spans="4:33">
      <c r="H287" t="s">
        <v>9</v>
      </c>
      <c r="I287" s="10">
        <f t="shared" ref="I287:R287" si="302">EXP($T271-I$276)/(1+EXP($T271-I$276))</f>
        <v>0.91413806936784037</v>
      </c>
      <c r="J287" s="11">
        <f t="shared" si="302"/>
        <v>0.91422848113199717</v>
      </c>
      <c r="K287" s="11">
        <f t="shared" si="302"/>
        <v>0.91422848113199717</v>
      </c>
      <c r="L287" s="11">
        <f t="shared" si="302"/>
        <v>0.91422848113199717</v>
      </c>
      <c r="M287" s="11">
        <f t="shared" si="302"/>
        <v>0.72046196876928015</v>
      </c>
      <c r="N287" s="11">
        <f t="shared" si="302"/>
        <v>0.44607105362293747</v>
      </c>
      <c r="O287" s="11">
        <f t="shared" si="302"/>
        <v>5.8359070391363489E-2</v>
      </c>
      <c r="P287" s="11">
        <f t="shared" si="302"/>
        <v>0.1205286853155525</v>
      </c>
      <c r="Q287" s="11">
        <f t="shared" si="302"/>
        <v>7.6114958084707142E-3</v>
      </c>
      <c r="R287" s="12">
        <f t="shared" si="302"/>
        <v>7.6114958084707142E-3</v>
      </c>
      <c r="V287" t="s">
        <v>9</v>
      </c>
      <c r="W287" s="28">
        <f t="shared" si="296"/>
        <v>7.8489659500277836E-2</v>
      </c>
      <c r="X287" s="29">
        <f t="shared" si="286"/>
        <v>7.8414765419078658E-2</v>
      </c>
      <c r="Y287" s="29">
        <f t="shared" si="287"/>
        <v>7.8414765419078658E-2</v>
      </c>
      <c r="Z287" s="29">
        <f t="shared" si="288"/>
        <v>7.8414765419078658E-2</v>
      </c>
      <c r="AA287" s="29">
        <f t="shared" si="289"/>
        <v>0.20139652032637295</v>
      </c>
      <c r="AB287" s="29">
        <f t="shared" si="290"/>
        <v>0.24709166874265989</v>
      </c>
      <c r="AC287" s="29">
        <f t="shared" si="291"/>
        <v>5.4953289294419373E-2</v>
      </c>
      <c r="AD287" s="29">
        <f t="shared" si="292"/>
        <v>0.10600152133165702</v>
      </c>
      <c r="AE287" s="29">
        <f t="shared" si="293"/>
        <v>7.5535609400283468E-3</v>
      </c>
      <c r="AF287" s="30">
        <f t="shared" si="294"/>
        <v>7.5535609400283468E-3</v>
      </c>
      <c r="AG287" s="3">
        <f t="shared" si="297"/>
        <v>-0.93828407733267971</v>
      </c>
    </row>
    <row r="288" spans="4:33">
      <c r="H288" t="s">
        <v>10</v>
      </c>
      <c r="I288" s="10">
        <f t="shared" ref="I288:R288" si="303">EXP($T272-I$276)/(1+EXP($T272-I$276))</f>
        <v>0.64929490488909791</v>
      </c>
      <c r="J288" s="11">
        <f t="shared" si="303"/>
        <v>0.64955728389347311</v>
      </c>
      <c r="K288" s="11">
        <f t="shared" si="303"/>
        <v>0.64955728389347311</v>
      </c>
      <c r="L288" s="11">
        <f t="shared" si="303"/>
        <v>0.64955728389347311</v>
      </c>
      <c r="M288" s="11">
        <f t="shared" si="303"/>
        <v>0.3094812820789089</v>
      </c>
      <c r="N288" s="11">
        <f t="shared" si="303"/>
        <v>0.12283448377342515</v>
      </c>
      <c r="O288" s="11">
        <f t="shared" si="303"/>
        <v>1.0662432915973668E-2</v>
      </c>
      <c r="P288" s="11">
        <f t="shared" si="303"/>
        <v>2.3277100622067604E-2</v>
      </c>
      <c r="Q288" s="11">
        <f t="shared" si="303"/>
        <v>1.3319815320520768E-3</v>
      </c>
      <c r="R288" s="12">
        <f t="shared" si="303"/>
        <v>1.3319815320520768E-3</v>
      </c>
      <c r="V288" t="s">
        <v>10</v>
      </c>
      <c r="W288" s="28">
        <f t="shared" si="296"/>
        <v>0.22771103137415522</v>
      </c>
      <c r="X288" s="29">
        <f t="shared" si="286"/>
        <v>0.22763261883440708</v>
      </c>
      <c r="Y288" s="29">
        <f t="shared" si="287"/>
        <v>0.22763261883440708</v>
      </c>
      <c r="Z288" s="29">
        <f t="shared" si="288"/>
        <v>0.22763261883440708</v>
      </c>
      <c r="AA288" s="29">
        <f t="shared" si="289"/>
        <v>0.21370261812170371</v>
      </c>
      <c r="AB288" s="29">
        <f t="shared" si="290"/>
        <v>0.1077461733695413</v>
      </c>
      <c r="AC288" s="29">
        <f t="shared" si="291"/>
        <v>1.054874544028603E-2</v>
      </c>
      <c r="AD288" s="29">
        <f t="shared" si="292"/>
        <v>2.2735277208697745E-2</v>
      </c>
      <c r="AE288" s="29">
        <f t="shared" si="293"/>
        <v>1.330207357250349E-3</v>
      </c>
      <c r="AF288" s="30">
        <f t="shared" si="294"/>
        <v>1.330207357250349E-3</v>
      </c>
      <c r="AG288" s="3">
        <f t="shared" si="297"/>
        <v>-1.2680021167321058</v>
      </c>
    </row>
    <row r="289" spans="8:33" ht="13.5" thickBot="1">
      <c r="H289" t="s">
        <v>11</v>
      </c>
      <c r="I289" s="13">
        <f t="shared" ref="I289:R289" si="304">EXP($T273-I$276)/(1+EXP($T273-I$276))</f>
        <v>0.45619600612165273</v>
      </c>
      <c r="J289" s="14">
        <f t="shared" si="304"/>
        <v>0.45648192018732847</v>
      </c>
      <c r="K289" s="14">
        <f t="shared" si="304"/>
        <v>0.45648192018732847</v>
      </c>
      <c r="L289" s="14">
        <f t="shared" si="304"/>
        <v>0.45648192018732847</v>
      </c>
      <c r="M289" s="14">
        <f t="shared" si="304"/>
        <v>0.16880038463007485</v>
      </c>
      <c r="N289" s="14">
        <f t="shared" si="304"/>
        <v>5.9666405266021176E-2</v>
      </c>
      <c r="O289" s="14">
        <f t="shared" si="304"/>
        <v>4.8596535857478758E-3</v>
      </c>
      <c r="P289" s="14">
        <f t="shared" si="304"/>
        <v>1.068321717409952E-2</v>
      </c>
      <c r="Q289" s="14">
        <f t="shared" si="304"/>
        <v>6.0398178666915372E-4</v>
      </c>
      <c r="R289" s="15">
        <f t="shared" si="304"/>
        <v>6.0398178666915372E-4</v>
      </c>
      <c r="V289" t="s">
        <v>11</v>
      </c>
      <c r="W289" s="31">
        <f t="shared" si="296"/>
        <v>0.24808121012030568</v>
      </c>
      <c r="X289" s="32">
        <f t="shared" si="286"/>
        <v>0.24810617672941795</v>
      </c>
      <c r="Y289" s="32">
        <f t="shared" si="287"/>
        <v>0.24810617672941795</v>
      </c>
      <c r="Z289" s="32">
        <f t="shared" si="288"/>
        <v>0.24810617672941795</v>
      </c>
      <c r="AA289" s="32">
        <f t="shared" si="289"/>
        <v>0.14030681477881365</v>
      </c>
      <c r="AB289" s="32">
        <f t="shared" si="290"/>
        <v>5.6106325348652099E-2</v>
      </c>
      <c r="AC289" s="32">
        <f t="shared" si="291"/>
        <v>4.8360373527744031E-3</v>
      </c>
      <c r="AD289" s="32">
        <f t="shared" si="292"/>
        <v>1.0569086044910546E-2</v>
      </c>
      <c r="AE289" s="32">
        <f t="shared" si="293"/>
        <v>6.036169926705256E-4</v>
      </c>
      <c r="AF289" s="33">
        <f t="shared" si="294"/>
        <v>6.036169926705256E-4</v>
      </c>
      <c r="AG289" s="3">
        <f t="shared" si="297"/>
        <v>-1.2054252378190511</v>
      </c>
    </row>
    <row r="290" spans="8:33">
      <c r="V290" t="s">
        <v>22</v>
      </c>
      <c r="W290" s="3">
        <f t="shared" ref="W290:AF290" si="305">-1*SUM(W281:W289)</f>
        <v>-0.61215790716053897</v>
      </c>
      <c r="X290" s="3">
        <f t="shared" si="305"/>
        <v>-0.61196540093577267</v>
      </c>
      <c r="Y290" s="3">
        <f t="shared" si="305"/>
        <v>-0.61196540093577267</v>
      </c>
      <c r="Z290" s="3">
        <f t="shared" si="305"/>
        <v>-0.61196540093577267</v>
      </c>
      <c r="AA290" s="3">
        <f t="shared" si="305"/>
        <v>-0.76939042877463992</v>
      </c>
      <c r="AB290" s="3">
        <f t="shared" si="305"/>
        <v>-0.93575027966399682</v>
      </c>
      <c r="AC290" s="3">
        <f t="shared" si="305"/>
        <v>-1.2152735371911618</v>
      </c>
      <c r="AD290" s="3">
        <f t="shared" si="305"/>
        <v>-1.2494218445188054</v>
      </c>
      <c r="AE290" s="3">
        <f t="shared" si="305"/>
        <v>-0.66369333351094562</v>
      </c>
      <c r="AF290" s="3">
        <f t="shared" si="305"/>
        <v>-0.66369333351094562</v>
      </c>
      <c r="AG290" s="3"/>
    </row>
    <row r="293" spans="8:33">
      <c r="H293" s="5" t="s">
        <v>50</v>
      </c>
    </row>
    <row r="294" spans="8:33" ht="13.5" thickBot="1">
      <c r="I294">
        <v>1</v>
      </c>
      <c r="J294">
        <v>2</v>
      </c>
      <c r="K294">
        <v>3</v>
      </c>
      <c r="L294">
        <v>4</v>
      </c>
      <c r="M294">
        <v>5</v>
      </c>
      <c r="N294">
        <v>6</v>
      </c>
      <c r="O294">
        <v>7</v>
      </c>
      <c r="P294">
        <v>8</v>
      </c>
      <c r="Q294">
        <v>9</v>
      </c>
      <c r="R294">
        <v>10</v>
      </c>
      <c r="S294" t="s">
        <v>23</v>
      </c>
      <c r="T294" t="s">
        <v>25</v>
      </c>
    </row>
    <row r="295" spans="8:33">
      <c r="H295" t="s">
        <v>2</v>
      </c>
      <c r="I295" s="16" t="str">
        <f t="shared" ref="I295:R295" si="306">IF(ISERROR(I24-I281),".",I24-I281)</f>
        <v>.</v>
      </c>
      <c r="J295" s="17">
        <f t="shared" si="306"/>
        <v>5.9439511901149267E-4</v>
      </c>
      <c r="K295" s="17">
        <f t="shared" si="306"/>
        <v>5.9439511901149267E-4</v>
      </c>
      <c r="L295" s="17">
        <f t="shared" si="306"/>
        <v>5.9439511901149267E-4</v>
      </c>
      <c r="M295" s="17">
        <f t="shared" si="306"/>
        <v>2.4536241442292273E-3</v>
      </c>
      <c r="N295" s="17">
        <f t="shared" si="306"/>
        <v>7.8106946481286688E-3</v>
      </c>
      <c r="O295" s="17">
        <f t="shared" si="306"/>
        <v>9.2795566191282153E-2</v>
      </c>
      <c r="P295" s="17">
        <f t="shared" si="306"/>
        <v>4.4211783160378881E-2</v>
      </c>
      <c r="Q295" s="17">
        <f t="shared" si="306"/>
        <v>-0.54748724925291792</v>
      </c>
      <c r="R295" s="18">
        <f t="shared" si="306"/>
        <v>0.45251275074708208</v>
      </c>
      <c r="S295" s="3">
        <f>SUM(I295:R295)</f>
        <v>5.4080354995217572E-2</v>
      </c>
      <c r="T295" s="42">
        <f>T265-S295/AG281</f>
        <v>4.7147369878326959</v>
      </c>
    </row>
    <row r="296" spans="8:33">
      <c r="H296" t="s">
        <v>3</v>
      </c>
      <c r="I296" s="19">
        <f t="shared" ref="I296:R296" si="307">IF(ISERROR(I25-I282),".",I25-I282)</f>
        <v>2.4434628221514654E-3</v>
      </c>
      <c r="J296" s="20">
        <f t="shared" si="307"/>
        <v>2.4406553592639657E-3</v>
      </c>
      <c r="K296" s="20">
        <f t="shared" si="307"/>
        <v>2.4406553592639657E-3</v>
      </c>
      <c r="L296" s="20">
        <f t="shared" si="307"/>
        <v>2.4406553592639657E-3</v>
      </c>
      <c r="M296" s="20">
        <f t="shared" si="307"/>
        <v>1.0016983271333935E-2</v>
      </c>
      <c r="N296" s="20">
        <f t="shared" si="307"/>
        <v>3.1368095440972965E-2</v>
      </c>
      <c r="O296" s="20">
        <f t="shared" si="307"/>
        <v>0.29616185647500082</v>
      </c>
      <c r="P296" s="20">
        <f t="shared" si="307"/>
        <v>-0.84013304928075727</v>
      </c>
      <c r="Q296" s="20">
        <f t="shared" si="307"/>
        <v>0.77273218904303731</v>
      </c>
      <c r="R296" s="21">
        <f t="shared" si="307"/>
        <v>-0.22726781095696272</v>
      </c>
      <c r="S296" s="3">
        <f t="shared" ref="S296:S303" si="308">SUM(I296:R296)</f>
        <v>5.26436928925684E-2</v>
      </c>
      <c r="T296" s="43">
        <f t="shared" ref="T296:T303" si="309">T266-S296/AG282</f>
        <v>3.2859322820823427</v>
      </c>
    </row>
    <row r="297" spans="8:33">
      <c r="H297" t="s">
        <v>4</v>
      </c>
      <c r="I297" s="19">
        <f t="shared" ref="I297:R297" si="310">IF(ISERROR(I26-I283),".",I26-I283)</f>
        <v>8.7998078652122835E-3</v>
      </c>
      <c r="J297" s="20">
        <f t="shared" si="310"/>
        <v>8.7897615103055271E-3</v>
      </c>
      <c r="K297" s="20">
        <f t="shared" si="310"/>
        <v>8.7897615103055271E-3</v>
      </c>
      <c r="L297" s="20">
        <f t="shared" si="310"/>
        <v>8.7897615103055271E-3</v>
      </c>
      <c r="M297" s="20">
        <f t="shared" si="310"/>
        <v>3.5376167976351569E-2</v>
      </c>
      <c r="N297" s="20">
        <f t="shared" si="310"/>
        <v>0.10504473811121617</v>
      </c>
      <c r="O297" s="20">
        <f t="shared" si="310"/>
        <v>-0.3960230389925396</v>
      </c>
      <c r="P297" s="20">
        <f t="shared" si="310"/>
        <v>0.4081756247125865</v>
      </c>
      <c r="Q297" s="20">
        <f t="shared" si="310"/>
        <v>-7.5055257225068644E-2</v>
      </c>
      <c r="R297" s="21">
        <f t="shared" si="310"/>
        <v>-7.5055257225068644E-2</v>
      </c>
      <c r="S297" s="3">
        <f t="shared" si="308"/>
        <v>3.7632069753606223E-2</v>
      </c>
      <c r="T297" s="43">
        <f t="shared" si="309"/>
        <v>1.9755583130375538</v>
      </c>
    </row>
    <row r="298" spans="8:33">
      <c r="H298" t="s">
        <v>6</v>
      </c>
      <c r="I298" s="19">
        <f t="shared" ref="I298:R298" si="311">IF(ISERROR(I27-I284),".",I27-I284)</f>
        <v>8.7998078652122835E-3</v>
      </c>
      <c r="J298" s="20">
        <f t="shared" si="311"/>
        <v>8.7897615103055271E-3</v>
      </c>
      <c r="K298" s="20">
        <f t="shared" si="311"/>
        <v>8.7897615103055271E-3</v>
      </c>
      <c r="L298" s="20">
        <f t="shared" si="311"/>
        <v>8.7897615103055271E-3</v>
      </c>
      <c r="M298" s="20">
        <f t="shared" si="311"/>
        <v>3.5376167976351569E-2</v>
      </c>
      <c r="N298" s="20">
        <f t="shared" si="311"/>
        <v>0.10504473811121617</v>
      </c>
      <c r="O298" s="20">
        <f t="shared" si="311"/>
        <v>-0.3960230389925396</v>
      </c>
      <c r="P298" s="20">
        <f t="shared" si="311"/>
        <v>0.4081756247125865</v>
      </c>
      <c r="Q298" s="20">
        <f t="shared" si="311"/>
        <v>-7.5055257225068644E-2</v>
      </c>
      <c r="R298" s="21">
        <f t="shared" si="311"/>
        <v>-7.5055257225068644E-2</v>
      </c>
      <c r="S298" s="3">
        <f t="shared" si="308"/>
        <v>3.7632069753606223E-2</v>
      </c>
      <c r="T298" s="43">
        <f t="shared" si="309"/>
        <v>1.9755583130375538</v>
      </c>
    </row>
    <row r="299" spans="8:33">
      <c r="H299" t="s">
        <v>7</v>
      </c>
      <c r="I299" s="19">
        <f t="shared" ref="I299:R299" si="312">IF(ISERROR(I28-I285),".",I28-I285)</f>
        <v>8.7998078652122835E-3</v>
      </c>
      <c r="J299" s="20">
        <f t="shared" si="312"/>
        <v>8.7897615103055271E-3</v>
      </c>
      <c r="K299" s="20">
        <f t="shared" si="312"/>
        <v>8.7897615103055271E-3</v>
      </c>
      <c r="L299" s="20">
        <f t="shared" si="312"/>
        <v>8.7897615103055271E-3</v>
      </c>
      <c r="M299" s="20">
        <f t="shared" si="312"/>
        <v>3.5376167976351569E-2</v>
      </c>
      <c r="N299" s="20">
        <f t="shared" si="312"/>
        <v>0.10504473811121617</v>
      </c>
      <c r="O299" s="20">
        <f t="shared" si="312"/>
        <v>-0.3960230389925396</v>
      </c>
      <c r="P299" s="20">
        <f t="shared" si="312"/>
        <v>0.4081756247125865</v>
      </c>
      <c r="Q299" s="20">
        <f t="shared" si="312"/>
        <v>-7.5055257225068644E-2</v>
      </c>
      <c r="R299" s="21">
        <f t="shared" si="312"/>
        <v>-7.5055257225068644E-2</v>
      </c>
      <c r="S299" s="3">
        <f t="shared" si="308"/>
        <v>3.7632069753606223E-2</v>
      </c>
      <c r="T299" s="43">
        <f t="shared" si="309"/>
        <v>1.9755583130375538</v>
      </c>
    </row>
    <row r="300" spans="8:33">
      <c r="H300" t="s">
        <v>8</v>
      </c>
      <c r="I300" s="19">
        <f t="shared" ref="I300:R300" si="313">IF(ISERROR(I29-I286),".",I29-I286)</f>
        <v>2.9549868871633467E-2</v>
      </c>
      <c r="J300" s="20">
        <f t="shared" si="313"/>
        <v>2.9516838526649658E-2</v>
      </c>
      <c r="K300" s="20">
        <f t="shared" si="313"/>
        <v>2.9516838526649658E-2</v>
      </c>
      <c r="L300" s="20">
        <f t="shared" si="313"/>
        <v>2.9516838526649658E-2</v>
      </c>
      <c r="M300" s="20">
        <f t="shared" si="313"/>
        <v>0.11172966146060581</v>
      </c>
      <c r="N300" s="20">
        <f t="shared" si="313"/>
        <v>-0.71297590671849331</v>
      </c>
      <c r="O300" s="20">
        <f t="shared" si="313"/>
        <v>0.83950768763914652</v>
      </c>
      <c r="P300" s="20">
        <f t="shared" si="313"/>
        <v>-0.29713180990401461</v>
      </c>
      <c r="Q300" s="20">
        <f t="shared" si="313"/>
        <v>-2.3112106715812986E-2</v>
      </c>
      <c r="R300" s="21">
        <f t="shared" si="313"/>
        <v>-2.3112106715812986E-2</v>
      </c>
      <c r="S300" s="3">
        <f t="shared" si="308"/>
        <v>1.3005803497200874E-2</v>
      </c>
      <c r="T300" s="43">
        <f t="shared" si="309"/>
        <v>0.71107770959940542</v>
      </c>
    </row>
    <row r="301" spans="8:33">
      <c r="H301" t="s">
        <v>9</v>
      </c>
      <c r="I301" s="19">
        <f t="shared" ref="I301:R301" si="314">IF(ISERROR(I30-I287),".",I30-I287)</f>
        <v>8.5861930632159633E-2</v>
      </c>
      <c r="J301" s="20">
        <f t="shared" si="314"/>
        <v>8.5771518868002827E-2</v>
      </c>
      <c r="K301" s="20">
        <f t="shared" si="314"/>
        <v>8.5771518868002827E-2</v>
      </c>
      <c r="L301" s="20">
        <f t="shared" si="314"/>
        <v>8.5771518868002827E-2</v>
      </c>
      <c r="M301" s="20">
        <f t="shared" si="314"/>
        <v>-0.72046196876928015</v>
      </c>
      <c r="N301" s="20">
        <f t="shared" si="314"/>
        <v>0.55392894637706247</v>
      </c>
      <c r="O301" s="20">
        <f t="shared" si="314"/>
        <v>-5.8359070391363489E-2</v>
      </c>
      <c r="P301" s="20">
        <f t="shared" si="314"/>
        <v>-0.1205286853155525</v>
      </c>
      <c r="Q301" s="20">
        <f t="shared" si="314"/>
        <v>-7.6114958084707142E-3</v>
      </c>
      <c r="R301" s="21">
        <f t="shared" si="314"/>
        <v>-7.6114958084707142E-3</v>
      </c>
      <c r="S301" s="3">
        <f t="shared" si="308"/>
        <v>-1.7467282479906969E-2</v>
      </c>
      <c r="T301" s="43">
        <f t="shared" si="309"/>
        <v>-0.45008965696521591</v>
      </c>
    </row>
    <row r="302" spans="8:33">
      <c r="H302" t="s">
        <v>10</v>
      </c>
      <c r="I302" s="19">
        <f t="shared" ref="I302:R302" si="315">IF(ISERROR(I31-I288),".",I31-I288)</f>
        <v>0.35070509511090209</v>
      </c>
      <c r="J302" s="20">
        <f t="shared" si="315"/>
        <v>-0.64955728389347311</v>
      </c>
      <c r="K302" s="20">
        <f t="shared" si="315"/>
        <v>0.35044271610652689</v>
      </c>
      <c r="L302" s="20">
        <f t="shared" si="315"/>
        <v>-0.64955728389347311</v>
      </c>
      <c r="M302" s="20">
        <f t="shared" si="315"/>
        <v>0.6905187179210911</v>
      </c>
      <c r="N302" s="20">
        <f t="shared" si="315"/>
        <v>-0.12283448377342515</v>
      </c>
      <c r="O302" s="20">
        <f t="shared" si="315"/>
        <v>-1.0662432915973668E-2</v>
      </c>
      <c r="P302" s="20">
        <f t="shared" si="315"/>
        <v>-2.3277100622067604E-2</v>
      </c>
      <c r="Q302" s="20">
        <f t="shared" si="315"/>
        <v>-1.3319815320520768E-3</v>
      </c>
      <c r="R302" s="21">
        <f t="shared" si="315"/>
        <v>-1.3319815320520768E-3</v>
      </c>
      <c r="S302" s="3">
        <f t="shared" si="308"/>
        <v>-6.688601902399674E-2</v>
      </c>
      <c r="T302" s="43">
        <f t="shared" si="309"/>
        <v>-2.2335223422376802</v>
      </c>
    </row>
    <row r="303" spans="8:33" ht="13.5" thickBot="1">
      <c r="H303" t="s">
        <v>11</v>
      </c>
      <c r="I303" s="22">
        <f t="shared" ref="I303:R303" si="316">IF(ISERROR(I32-I289),".",I32-I289)</f>
        <v>-0.45619600612165273</v>
      </c>
      <c r="J303" s="23">
        <f t="shared" si="316"/>
        <v>0.54351807981267153</v>
      </c>
      <c r="K303" s="23">
        <f t="shared" si="316"/>
        <v>-0.45648192018732847</v>
      </c>
      <c r="L303" s="23">
        <f t="shared" si="316"/>
        <v>0.54351807981267153</v>
      </c>
      <c r="M303" s="23">
        <f t="shared" si="316"/>
        <v>-0.16880038463007485</v>
      </c>
      <c r="N303" s="23">
        <f t="shared" si="316"/>
        <v>-5.9666405266021176E-2</v>
      </c>
      <c r="O303" s="23">
        <f t="shared" si="316"/>
        <v>-4.8596535857478758E-3</v>
      </c>
      <c r="P303" s="23">
        <f t="shared" si="316"/>
        <v>-1.068321717409952E-2</v>
      </c>
      <c r="Q303" s="23">
        <f t="shared" si="316"/>
        <v>-6.0398178666915372E-4</v>
      </c>
      <c r="R303" s="24">
        <f t="shared" si="316"/>
        <v>-6.0398178666915372E-4</v>
      </c>
      <c r="S303" s="3">
        <f t="shared" si="308"/>
        <v>-7.0859390912919873E-2</v>
      </c>
      <c r="T303" s="44">
        <f t="shared" si="309"/>
        <v>-3.0311645816395512</v>
      </c>
    </row>
    <row r="304" spans="8:33" ht="13.5" thickBot="1">
      <c r="H304" t="s">
        <v>23</v>
      </c>
      <c r="I304" s="3">
        <f t="shared" ref="I304:R304" si="317">-1*SUM(I295:I303)</f>
        <v>-3.8763774910830773E-2</v>
      </c>
      <c r="J304" s="3">
        <f t="shared" si="317"/>
        <v>-3.8653488323042939E-2</v>
      </c>
      <c r="K304" s="3">
        <f t="shared" si="317"/>
        <v>-3.8653488323042939E-2</v>
      </c>
      <c r="L304" s="3">
        <f t="shared" si="317"/>
        <v>-3.8653488323042939E-2</v>
      </c>
      <c r="M304" s="3">
        <f t="shared" si="317"/>
        <v>-3.1585137326959778E-2</v>
      </c>
      <c r="N304" s="3">
        <f t="shared" si="317"/>
        <v>-1.2765155041872984E-2</v>
      </c>
      <c r="O304" s="3">
        <f t="shared" si="317"/>
        <v>3.3485163565274402E-2</v>
      </c>
      <c r="P304" s="3">
        <f t="shared" si="317"/>
        <v>2.3015204998353106E-2</v>
      </c>
      <c r="Q304" s="3">
        <f t="shared" si="317"/>
        <v>3.2580397728091473E-2</v>
      </c>
      <c r="R304" s="3">
        <f t="shared" si="317"/>
        <v>3.2580397728091501E-2</v>
      </c>
      <c r="S304" s="48">
        <f>SUMSQ(S295:S303)</f>
        <v>1.9913610922865775E-2</v>
      </c>
    </row>
    <row r="305" spans="8:19" ht="13.5" thickBot="1">
      <c r="H305" t="s">
        <v>24</v>
      </c>
      <c r="I305" s="4">
        <f t="shared" ref="I305:R305" si="318">I276-I304/W290</f>
        <v>-2.8600376938494323</v>
      </c>
      <c r="J305" s="3">
        <f t="shared" si="318"/>
        <v>-2.8610298402593273</v>
      </c>
      <c r="K305" s="3">
        <f t="shared" si="318"/>
        <v>-2.8610298402593273</v>
      </c>
      <c r="L305" s="3">
        <f t="shared" si="318"/>
        <v>-2.8610298402593273</v>
      </c>
      <c r="M305" s="3">
        <f t="shared" si="318"/>
        <v>-1.4192798938799158</v>
      </c>
      <c r="N305" s="3">
        <f t="shared" si="318"/>
        <v>-0.22855691380715729</v>
      </c>
      <c r="O305" s="3">
        <f t="shared" si="318"/>
        <v>2.3770893720249195</v>
      </c>
      <c r="P305" s="3">
        <f t="shared" si="318"/>
        <v>1.5743803965385799</v>
      </c>
      <c r="Q305" s="3">
        <f t="shared" si="318"/>
        <v>4.4880710343523944</v>
      </c>
      <c r="R305" s="3">
        <f t="shared" si="318"/>
        <v>4.4880710343523944</v>
      </c>
      <c r="S305" s="3">
        <f>AVERAGE(I305:R305)</f>
        <v>-1.6335218504619851E-2</v>
      </c>
    </row>
    <row r="306" spans="8:19" ht="13.5" thickBot="1">
      <c r="H306" t="s">
        <v>26</v>
      </c>
      <c r="I306" s="45">
        <f t="shared" ref="I306:R306" si="319">I305-$S305</f>
        <v>-2.8437024753448124</v>
      </c>
      <c r="J306" s="46">
        <f t="shared" si="319"/>
        <v>-2.8446946217547073</v>
      </c>
      <c r="K306" s="46">
        <f t="shared" si="319"/>
        <v>-2.8446946217547073</v>
      </c>
      <c r="L306" s="46">
        <f t="shared" si="319"/>
        <v>-2.8446946217547073</v>
      </c>
      <c r="M306" s="46">
        <f t="shared" si="319"/>
        <v>-1.4029446753752959</v>
      </c>
      <c r="N306" s="46">
        <f t="shared" si="319"/>
        <v>-0.21222169530253743</v>
      </c>
      <c r="O306" s="46">
        <f t="shared" si="319"/>
        <v>2.3934245905295395</v>
      </c>
      <c r="P306" s="46">
        <f t="shared" si="319"/>
        <v>1.5907156150431998</v>
      </c>
      <c r="Q306" s="46">
        <f t="shared" si="319"/>
        <v>4.5044062528570139</v>
      </c>
      <c r="R306" s="47">
        <f t="shared" si="319"/>
        <v>4.5044062528570139</v>
      </c>
      <c r="S306" s="3">
        <f>AVERAGE(I306:R306)</f>
        <v>0</v>
      </c>
    </row>
  </sheetData>
  <sheetProtection password="C7C6" sheet="1" objects="1" scenarios="1"/>
  <phoneticPr fontId="0" type="noConversion"/>
  <pageMargins left="0.78740157499999996" right="0.78740157499999996" top="0.984251969" bottom="0.984251969" header="0.5" footer="0.5"/>
  <pageSetup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dimension ref="A1:AE51"/>
  <sheetViews>
    <sheetView tabSelected="1" topLeftCell="V13" zoomScale="208" zoomScaleNormal="208" workbookViewId="0">
      <selection activeCell="AE15" sqref="AE15"/>
    </sheetView>
  </sheetViews>
  <sheetFormatPr baseColWidth="10" defaultColWidth="5.7109375" defaultRowHeight="12.75"/>
  <cols>
    <col min="1" max="2" width="5.7109375" customWidth="1"/>
    <col min="3" max="3" width="8.28515625" customWidth="1"/>
    <col min="4" max="29" width="5.7109375" customWidth="1"/>
    <col min="30" max="30" width="7.28515625" customWidth="1"/>
  </cols>
  <sheetData>
    <row r="1" spans="1:31" ht="20.25">
      <c r="A1" s="6" t="s">
        <v>14</v>
      </c>
      <c r="B1" s="6"/>
    </row>
    <row r="3" spans="1:31"/>
    <row r="12" spans="1:31">
      <c r="D12" s="5" t="s">
        <v>13</v>
      </c>
      <c r="J12" t="s">
        <v>1</v>
      </c>
      <c r="S12" s="5" t="s">
        <v>57</v>
      </c>
      <c r="Y12" t="s">
        <v>1</v>
      </c>
    </row>
    <row r="13" spans="1:31" ht="13.5" thickBot="1">
      <c r="E13">
        <v>1</v>
      </c>
      <c r="F13">
        <v>2</v>
      </c>
      <c r="G13">
        <v>3</v>
      </c>
      <c r="H13">
        <v>4</v>
      </c>
      <c r="I13">
        <v>5</v>
      </c>
      <c r="J13">
        <v>6</v>
      </c>
      <c r="K13">
        <v>7</v>
      </c>
      <c r="L13">
        <v>8</v>
      </c>
      <c r="M13">
        <v>9</v>
      </c>
      <c r="N13">
        <v>10</v>
      </c>
      <c r="T13">
        <v>1</v>
      </c>
      <c r="U13">
        <v>2</v>
      </c>
      <c r="V13">
        <v>3</v>
      </c>
      <c r="W13">
        <v>4</v>
      </c>
      <c r="X13">
        <v>5</v>
      </c>
      <c r="Y13">
        <v>6</v>
      </c>
      <c r="Z13">
        <v>7</v>
      </c>
      <c r="AA13">
        <v>8</v>
      </c>
      <c r="AB13">
        <v>9</v>
      </c>
      <c r="AC13">
        <v>10</v>
      </c>
      <c r="AD13" t="s">
        <v>58</v>
      </c>
      <c r="AE13" t="s">
        <v>59</v>
      </c>
    </row>
    <row r="14" spans="1:31">
      <c r="D14" t="s">
        <v>2</v>
      </c>
      <c r="E14" s="49" t="str">
        <f>'P.1 Rasch Algorithm'!I24</f>
        <v>.</v>
      </c>
      <c r="F14" s="34">
        <f>'P.1 Rasch Algorithm'!J24</f>
        <v>1</v>
      </c>
      <c r="G14" s="34">
        <f>'P.1 Rasch Algorithm'!K24</f>
        <v>1</v>
      </c>
      <c r="H14" s="34">
        <f>'P.1 Rasch Algorithm'!L24</f>
        <v>1</v>
      </c>
      <c r="I14" s="34">
        <f>'P.1 Rasch Algorithm'!M24</f>
        <v>1</v>
      </c>
      <c r="J14" s="34">
        <f>'P.1 Rasch Algorithm'!N24</f>
        <v>1</v>
      </c>
      <c r="K14" s="34">
        <f>'P.1 Rasch Algorithm'!O24</f>
        <v>1</v>
      </c>
      <c r="L14" s="34">
        <f>'P.1 Rasch Algorithm'!P24</f>
        <v>1</v>
      </c>
      <c r="M14" s="34">
        <f>'P.1 Rasch Algorithm'!Q24</f>
        <v>0</v>
      </c>
      <c r="N14" s="35">
        <f>'P.1 Rasch Algorithm'!R24</f>
        <v>1</v>
      </c>
      <c r="S14" t="s">
        <v>2</v>
      </c>
      <c r="T14" s="16" t="str">
        <f>IF(ISERROR((E14-E28)^2/'P.1 Rasch Algorithm'!W281),".",(E14-E28)^2/'P.1 Rasch Algorithm'!W281)</f>
        <v>.</v>
      </c>
      <c r="U14" s="17">
        <f>IF(ISERROR((F14-F28)^2/'P.1 Rasch Algorithm'!X281),".",(F14-F28)^2/'P.1 Rasch Algorithm'!X281)</f>
        <v>5.9474863469699535E-4</v>
      </c>
      <c r="V14" s="17">
        <f>IF(ISERROR((G14-G28)^2/'P.1 Rasch Algorithm'!Y281),".",(G14-G28)^2/'P.1 Rasch Algorithm'!Y281)</f>
        <v>5.9474863469699535E-4</v>
      </c>
      <c r="W14" s="17">
        <f>IF(ISERROR((H14-H28)^2/'P.1 Rasch Algorithm'!Z281),".",(H14-H28)^2/'P.1 Rasch Algorithm'!Z281)</f>
        <v>5.9474863469699535E-4</v>
      </c>
      <c r="X14" s="17">
        <f>IF(ISERROR((I14-I28)^2/'P.1 Rasch Algorithm'!AA281),".",(I14-I28)^2/'P.1 Rasch Algorithm'!AA281)</f>
        <v>2.4596592234865499E-3</v>
      </c>
      <c r="Y14" s="17">
        <f>IF(ISERROR((J14-J28)^2/'P.1 Rasch Algorithm'!AB281),".",(J14-J28)^2/'P.1 Rasch Algorithm'!AB281)</f>
        <v>7.8721818568268827E-3</v>
      </c>
      <c r="Z14" s="17">
        <f>IF(ISERROR((K14-K28)^2/'P.1 Rasch Algorithm'!AC281),".",(K14-K28)^2/'P.1 Rasch Algorithm'!AC281)</f>
        <v>0.10228738168937114</v>
      </c>
      <c r="AA14" s="17">
        <f>IF(ISERROR((L14-L28)^2/'P.1 Rasch Algorithm'!AD281),".",(L14-L28)^2/'P.1 Rasch Algorithm'!AD281)</f>
        <v>4.6256882415403856E-2</v>
      </c>
      <c r="AB14" s="17">
        <f>IF(ISERROR((M14-M28)^2/'P.1 Rasch Algorithm'!AE281),".",(M14-M28)^2/'P.1 Rasch Algorithm'!AE281)</f>
        <v>1.2098824803257728</v>
      </c>
      <c r="AC14" s="18">
        <f>IF(ISERROR((N14-N28)^2/'P.1 Rasch Algorithm'!AF281),".",(N14-N28)^2/'P.1 Rasch Algorithm'!AF281)</f>
        <v>0.82652655630713812</v>
      </c>
      <c r="AD14" s="42">
        <f>AVERAGE(T14:AC14)</f>
        <v>0.24411882085801004</v>
      </c>
      <c r="AE14" s="65">
        <f>SUMSQ('P.1 Rasch Algorithm'!I295:R295)/SUM('P.1 Rasch Algorithm'!W281:AF281)</f>
        <v>0.81188214837515993</v>
      </c>
    </row>
    <row r="15" spans="1:31">
      <c r="D15" t="s">
        <v>3</v>
      </c>
      <c r="E15" s="36">
        <f>'P.1 Rasch Algorithm'!I25</f>
        <v>1</v>
      </c>
      <c r="F15" s="37">
        <f>'P.1 Rasch Algorithm'!J25</f>
        <v>1</v>
      </c>
      <c r="G15" s="37">
        <f>'P.1 Rasch Algorithm'!K25</f>
        <v>1</v>
      </c>
      <c r="H15" s="37">
        <f>'P.1 Rasch Algorithm'!L25</f>
        <v>1</v>
      </c>
      <c r="I15" s="37">
        <f>'P.1 Rasch Algorithm'!M25</f>
        <v>1</v>
      </c>
      <c r="J15" s="37">
        <f>'P.1 Rasch Algorithm'!N25</f>
        <v>1</v>
      </c>
      <c r="K15" s="37">
        <f>'P.1 Rasch Algorithm'!O25</f>
        <v>1</v>
      </c>
      <c r="L15" s="37">
        <f>'P.1 Rasch Algorithm'!P25</f>
        <v>0</v>
      </c>
      <c r="M15" s="37">
        <f>'P.1 Rasch Algorithm'!Q25</f>
        <v>1</v>
      </c>
      <c r="N15" s="38">
        <f>'P.1 Rasch Algorithm'!R25</f>
        <v>0</v>
      </c>
      <c r="S15" t="s">
        <v>3</v>
      </c>
      <c r="T15" s="19">
        <f>IF(ISERROR((E15-E29)^2/'P.1 Rasch Algorithm'!W282),".",(E15-E29)^2/'P.1 Rasch Algorithm'!W282)</f>
        <v>2.449447957169604E-3</v>
      </c>
      <c r="U15" s="20">
        <f>IF(ISERROR((F15-F29)^2/'P.1 Rasch Algorithm'!X282),".",(F15-F29)^2/'P.1 Rasch Algorithm'!X282)</f>
        <v>2.4466267319093187E-3</v>
      </c>
      <c r="V15" s="20">
        <f>IF(ISERROR((G15-G29)^2/'P.1 Rasch Algorithm'!Y282),".",(G15-G29)^2/'P.1 Rasch Algorithm'!Y282)</f>
        <v>2.4466267319093187E-3</v>
      </c>
      <c r="W15" s="20">
        <f>IF(ISERROR((H15-H29)^2/'P.1 Rasch Algorithm'!Z282),".",(H15-H29)^2/'P.1 Rasch Algorithm'!Z282)</f>
        <v>2.4466267319093187E-3</v>
      </c>
      <c r="X15" s="20">
        <f>IF(ISERROR((I15-I29)^2/'P.1 Rasch Algorithm'!AA282),".",(I15-I29)^2/'P.1 Rasch Algorithm'!AA282)</f>
        <v>1.0118338498810209E-2</v>
      </c>
      <c r="Y15" s="20">
        <f>IF(ISERROR((J15-J29)^2/'P.1 Rasch Algorithm'!AB282),".",(J15-J29)^2/'P.1 Rasch Algorithm'!AB282)</f>
        <v>3.2383917247959526E-2</v>
      </c>
      <c r="Z15" s="20">
        <f>IF(ISERROR((K15-K29)^2/'P.1 Rasch Algorithm'!AC282),".",(K15-K29)^2/'P.1 Rasch Algorithm'!AC282)</f>
        <v>0.42078119692653687</v>
      </c>
      <c r="AA15" s="20">
        <f>IF(ISERROR((L15-L29)^2/'P.1 Rasch Algorithm'!AD282),".",(L15-L29)^2/'P.1 Rasch Algorithm'!AD282)</f>
        <v>5.255201562930873</v>
      </c>
      <c r="AB15" s="20">
        <f>IF(ISERROR((M15-M29)^2/'P.1 Rasch Algorithm'!AE282),".",(M15-M29)^2/'P.1 Rasch Algorithm'!AE282)</f>
        <v>3.4000951819321577</v>
      </c>
      <c r="AC15" s="21">
        <f>IF(ISERROR((N15-N29)^2/'P.1 Rasch Algorithm'!AF282),".",(N15-N29)^2/'P.1 Rasch Algorithm'!AF282)</f>
        <v>0.29410941355816234</v>
      </c>
      <c r="AD15" s="43">
        <f t="shared" ref="AD15:AD22" si="0">AVERAGE(T15:AC15)</f>
        <v>0.94224789392473962</v>
      </c>
      <c r="AE15" s="66">
        <f>SUMSQ('P.1 Rasch Algorithm'!I296:R296)/SUM('P.1 Rasch Algorithm'!W282:AF282)</f>
        <v>1.9399717737166222</v>
      </c>
    </row>
    <row r="16" spans="1:31">
      <c r="C16" t="s">
        <v>0</v>
      </c>
      <c r="D16" t="s">
        <v>4</v>
      </c>
      <c r="E16" s="36">
        <f>'P.1 Rasch Algorithm'!I26</f>
        <v>1</v>
      </c>
      <c r="F16" s="37">
        <f>'P.1 Rasch Algorithm'!J26</f>
        <v>1</v>
      </c>
      <c r="G16" s="37">
        <f>'P.1 Rasch Algorithm'!K26</f>
        <v>1</v>
      </c>
      <c r="H16" s="37">
        <f>'P.1 Rasch Algorithm'!L26</f>
        <v>1</v>
      </c>
      <c r="I16" s="37">
        <f>'P.1 Rasch Algorithm'!M26</f>
        <v>1</v>
      </c>
      <c r="J16" s="37">
        <f>'P.1 Rasch Algorithm'!N26</f>
        <v>1</v>
      </c>
      <c r="K16" s="37">
        <f>'P.1 Rasch Algorithm'!O26</f>
        <v>0</v>
      </c>
      <c r="L16" s="37">
        <f>'P.1 Rasch Algorithm'!P26</f>
        <v>1</v>
      </c>
      <c r="M16" s="37">
        <f>'P.1 Rasch Algorithm'!Q26</f>
        <v>0</v>
      </c>
      <c r="N16" s="38">
        <f>'P.1 Rasch Algorithm'!R26</f>
        <v>0</v>
      </c>
      <c r="S16" t="s">
        <v>4</v>
      </c>
      <c r="T16" s="19">
        <f>IF(ISERROR((E16-E30)^2/'P.1 Rasch Algorithm'!W283),".",(E16-E30)^2/'P.1 Rasch Algorithm'!W283)</f>
        <v>8.877931960706931E-3</v>
      </c>
      <c r="U16" s="20">
        <f>IF(ISERROR((F16-F30)^2/'P.1 Rasch Algorithm'!X283),".",(F16-F30)^2/'P.1 Rasch Algorithm'!X283)</f>
        <v>8.8677065358994597E-3</v>
      </c>
      <c r="V16" s="20">
        <f>IF(ISERROR((G16-G30)^2/'P.1 Rasch Algorithm'!Y283),".",(G16-G30)^2/'P.1 Rasch Algorithm'!Y283)</f>
        <v>8.8677065358994597E-3</v>
      </c>
      <c r="W16" s="20">
        <f>IF(ISERROR((H16-H30)^2/'P.1 Rasch Algorithm'!Z283),".",(H16-H30)^2/'P.1 Rasch Algorithm'!Z283)</f>
        <v>8.8677065358994597E-3</v>
      </c>
      <c r="X16" s="20">
        <f>IF(ISERROR((I16-I30)^2/'P.1 Rasch Algorithm'!AA283),".",(I16-I30)^2/'P.1 Rasch Algorithm'!AA283)</f>
        <v>3.6673537188208608E-2</v>
      </c>
      <c r="Y16" s="20">
        <f>IF(ISERROR((J16-J30)^2/'P.1 Rasch Algorithm'!AB283),".",(J16-J30)^2/'P.1 Rasch Algorithm'!AB283)</f>
        <v>0.11737428962596579</v>
      </c>
      <c r="Z16" s="20">
        <f>IF(ISERROR((K16-K30)^2/'P.1 Rasch Algorithm'!AC283),".",(K16-K30)^2/'P.1 Rasch Algorithm'!AC283)</f>
        <v>0.6556922938450428</v>
      </c>
      <c r="AA16" s="20">
        <f>IF(ISERROR((L16-L30)^2/'P.1 Rasch Algorithm'!AD283),".",(L16-L30)^2/'P.1 Rasch Algorithm'!AD283)</f>
        <v>0.68969045844784649</v>
      </c>
      <c r="AB16" s="20">
        <f>IF(ISERROR((M16-M30)^2/'P.1 Rasch Algorithm'!AE283),".",(M16-M30)^2/'P.1 Rasch Algorithm'!AE283)</f>
        <v>8.1145666064218053E-2</v>
      </c>
      <c r="AC16" s="21">
        <f>IF(ISERROR((N16-N30)^2/'P.1 Rasch Algorithm'!AF283),".",(N16-N30)^2/'P.1 Rasch Algorithm'!AF283)</f>
        <v>8.1145666064218053E-2</v>
      </c>
      <c r="AD16" s="43">
        <f t="shared" si="0"/>
        <v>0.16972029628039048</v>
      </c>
      <c r="AE16" s="66">
        <f>SUMSQ('P.1 Rasch Algorithm'!I297:R297)/SUM('P.1 Rasch Algorithm'!W283:AF283)</f>
        <v>0.44378363033604495</v>
      </c>
    </row>
    <row r="17" spans="4:31">
      <c r="D17" t="s">
        <v>6</v>
      </c>
      <c r="E17" s="36">
        <f>'P.1 Rasch Algorithm'!I27</f>
        <v>1</v>
      </c>
      <c r="F17" s="37">
        <f>'P.1 Rasch Algorithm'!J27</f>
        <v>1</v>
      </c>
      <c r="G17" s="37">
        <f>'P.1 Rasch Algorithm'!K27</f>
        <v>1</v>
      </c>
      <c r="H17" s="37">
        <f>'P.1 Rasch Algorithm'!L27</f>
        <v>1</v>
      </c>
      <c r="I17" s="37">
        <f>'P.1 Rasch Algorithm'!M27</f>
        <v>1</v>
      </c>
      <c r="J17" s="37">
        <f>'P.1 Rasch Algorithm'!N27</f>
        <v>1</v>
      </c>
      <c r="K17" s="37">
        <f>'P.1 Rasch Algorithm'!O27</f>
        <v>0</v>
      </c>
      <c r="L17" s="37">
        <f>'P.1 Rasch Algorithm'!P27</f>
        <v>1</v>
      </c>
      <c r="M17" s="37">
        <f>'P.1 Rasch Algorithm'!Q27</f>
        <v>0</v>
      </c>
      <c r="N17" s="38">
        <f>'P.1 Rasch Algorithm'!R27</f>
        <v>0</v>
      </c>
      <c r="S17" t="s">
        <v>6</v>
      </c>
      <c r="T17" s="19">
        <f>IF(ISERROR((E17-E31)^2/'P.1 Rasch Algorithm'!W284),".",(E17-E31)^2/'P.1 Rasch Algorithm'!W284)</f>
        <v>8.877931960706931E-3</v>
      </c>
      <c r="U17" s="20">
        <f>IF(ISERROR((F17-F31)^2/'P.1 Rasch Algorithm'!X284),".",(F17-F31)^2/'P.1 Rasch Algorithm'!X284)</f>
        <v>8.8677065358994597E-3</v>
      </c>
      <c r="V17" s="20">
        <f>IF(ISERROR((G17-G31)^2/'P.1 Rasch Algorithm'!Y284),".",(G17-G31)^2/'P.1 Rasch Algorithm'!Y284)</f>
        <v>8.8677065358994597E-3</v>
      </c>
      <c r="W17" s="20">
        <f>IF(ISERROR((H17-H31)^2/'P.1 Rasch Algorithm'!Z284),".",(H17-H31)^2/'P.1 Rasch Algorithm'!Z284)</f>
        <v>8.8677065358994597E-3</v>
      </c>
      <c r="X17" s="20">
        <f>IF(ISERROR((I17-I31)^2/'P.1 Rasch Algorithm'!AA284),".",(I17-I31)^2/'P.1 Rasch Algorithm'!AA284)</f>
        <v>3.6673537188208608E-2</v>
      </c>
      <c r="Y17" s="20">
        <f>IF(ISERROR((J17-J31)^2/'P.1 Rasch Algorithm'!AB284),".",(J17-J31)^2/'P.1 Rasch Algorithm'!AB284)</f>
        <v>0.11737428962596579</v>
      </c>
      <c r="Z17" s="20">
        <f>IF(ISERROR((K17-K31)^2/'P.1 Rasch Algorithm'!AC284),".",(K17-K31)^2/'P.1 Rasch Algorithm'!AC284)</f>
        <v>0.6556922938450428</v>
      </c>
      <c r="AA17" s="20">
        <f>IF(ISERROR((L17-L31)^2/'P.1 Rasch Algorithm'!AD284),".",(L17-L31)^2/'P.1 Rasch Algorithm'!AD284)</f>
        <v>0.68969045844784649</v>
      </c>
      <c r="AB17" s="20">
        <f>IF(ISERROR((M17-M31)^2/'P.1 Rasch Algorithm'!AE284),".",(M17-M31)^2/'P.1 Rasch Algorithm'!AE284)</f>
        <v>8.1145666064218053E-2</v>
      </c>
      <c r="AC17" s="21">
        <f>IF(ISERROR((N17-N31)^2/'P.1 Rasch Algorithm'!AF284),".",(N17-N31)^2/'P.1 Rasch Algorithm'!AF284)</f>
        <v>8.1145666064218053E-2</v>
      </c>
      <c r="AD17" s="43">
        <f t="shared" si="0"/>
        <v>0.16972029628039048</v>
      </c>
      <c r="AE17" s="66">
        <f>SUMSQ('P.1 Rasch Algorithm'!I298:R298)/SUM('P.1 Rasch Algorithm'!W284:AF284)</f>
        <v>0.44378363033604495</v>
      </c>
    </row>
    <row r="18" spans="4:31">
      <c r="D18" t="s">
        <v>7</v>
      </c>
      <c r="E18" s="36">
        <f>'P.1 Rasch Algorithm'!I28</f>
        <v>1</v>
      </c>
      <c r="F18" s="37">
        <f>'P.1 Rasch Algorithm'!J28</f>
        <v>1</v>
      </c>
      <c r="G18" s="37">
        <f>'P.1 Rasch Algorithm'!K28</f>
        <v>1</v>
      </c>
      <c r="H18" s="37">
        <f>'P.1 Rasch Algorithm'!L28</f>
        <v>1</v>
      </c>
      <c r="I18" s="37">
        <f>'P.1 Rasch Algorithm'!M28</f>
        <v>1</v>
      </c>
      <c r="J18" s="37">
        <f>'P.1 Rasch Algorithm'!N28</f>
        <v>1</v>
      </c>
      <c r="K18" s="37">
        <f>'P.1 Rasch Algorithm'!O28</f>
        <v>0</v>
      </c>
      <c r="L18" s="37">
        <f>'P.1 Rasch Algorithm'!P28</f>
        <v>1</v>
      </c>
      <c r="M18" s="37">
        <f>'P.1 Rasch Algorithm'!Q28</f>
        <v>0</v>
      </c>
      <c r="N18" s="38">
        <f>'P.1 Rasch Algorithm'!R28</f>
        <v>0</v>
      </c>
      <c r="S18" t="s">
        <v>7</v>
      </c>
      <c r="T18" s="19">
        <f>IF(ISERROR((E18-E32)^2/'P.1 Rasch Algorithm'!W285),".",(E18-E32)^2/'P.1 Rasch Algorithm'!W285)</f>
        <v>8.877931960706931E-3</v>
      </c>
      <c r="U18" s="20">
        <f>IF(ISERROR((F18-F32)^2/'P.1 Rasch Algorithm'!X285),".",(F18-F32)^2/'P.1 Rasch Algorithm'!X285)</f>
        <v>8.8677065358994597E-3</v>
      </c>
      <c r="V18" s="20">
        <f>IF(ISERROR((G18-G32)^2/'P.1 Rasch Algorithm'!Y285),".",(G18-G32)^2/'P.1 Rasch Algorithm'!Y285)</f>
        <v>8.8677065358994597E-3</v>
      </c>
      <c r="W18" s="20">
        <f>IF(ISERROR((H18-H32)^2/'P.1 Rasch Algorithm'!Z285),".",(H18-H32)^2/'P.1 Rasch Algorithm'!Z285)</f>
        <v>8.8677065358994597E-3</v>
      </c>
      <c r="X18" s="20">
        <f>IF(ISERROR((I18-I32)^2/'P.1 Rasch Algorithm'!AA285),".",(I18-I32)^2/'P.1 Rasch Algorithm'!AA285)</f>
        <v>3.6673537188208608E-2</v>
      </c>
      <c r="Y18" s="20">
        <f>IF(ISERROR((J18-J32)^2/'P.1 Rasch Algorithm'!AB285),".",(J18-J32)^2/'P.1 Rasch Algorithm'!AB285)</f>
        <v>0.11737428962596579</v>
      </c>
      <c r="Z18" s="20">
        <f>IF(ISERROR((K18-K32)^2/'P.1 Rasch Algorithm'!AC285),".",(K18-K32)^2/'P.1 Rasch Algorithm'!AC285)</f>
        <v>0.6556922938450428</v>
      </c>
      <c r="AA18" s="20">
        <f>IF(ISERROR((L18-L32)^2/'P.1 Rasch Algorithm'!AD285),".",(L18-L32)^2/'P.1 Rasch Algorithm'!AD285)</f>
        <v>0.68969045844784649</v>
      </c>
      <c r="AB18" s="20">
        <f>IF(ISERROR((M18-M32)^2/'P.1 Rasch Algorithm'!AE285),".",(M18-M32)^2/'P.1 Rasch Algorithm'!AE285)</f>
        <v>8.1145666064218053E-2</v>
      </c>
      <c r="AC18" s="21">
        <f>IF(ISERROR((N18-N32)^2/'P.1 Rasch Algorithm'!AF285),".",(N18-N32)^2/'P.1 Rasch Algorithm'!AF285)</f>
        <v>8.1145666064218053E-2</v>
      </c>
      <c r="AD18" s="43">
        <f t="shared" si="0"/>
        <v>0.16972029628039048</v>
      </c>
      <c r="AE18" s="66">
        <f>SUMSQ('P.1 Rasch Algorithm'!I299:R299)/SUM('P.1 Rasch Algorithm'!W285:AF285)</f>
        <v>0.44378363033604495</v>
      </c>
    </row>
    <row r="19" spans="4:31">
      <c r="D19" t="s">
        <v>8</v>
      </c>
      <c r="E19" s="36">
        <f>'P.1 Rasch Algorithm'!I29</f>
        <v>1</v>
      </c>
      <c r="F19" s="37">
        <f>'P.1 Rasch Algorithm'!J29</f>
        <v>1</v>
      </c>
      <c r="G19" s="37">
        <f>'P.1 Rasch Algorithm'!K29</f>
        <v>1</v>
      </c>
      <c r="H19" s="37">
        <f>'P.1 Rasch Algorithm'!L29</f>
        <v>1</v>
      </c>
      <c r="I19" s="37">
        <f>'P.1 Rasch Algorithm'!M29</f>
        <v>1</v>
      </c>
      <c r="J19" s="37">
        <f>'P.1 Rasch Algorithm'!N29</f>
        <v>0</v>
      </c>
      <c r="K19" s="37">
        <f>'P.1 Rasch Algorithm'!O29</f>
        <v>1</v>
      </c>
      <c r="L19" s="37">
        <f>'P.1 Rasch Algorithm'!P29</f>
        <v>0</v>
      </c>
      <c r="M19" s="37">
        <f>'P.1 Rasch Algorithm'!Q29</f>
        <v>0</v>
      </c>
      <c r="N19" s="38">
        <f>'P.1 Rasch Algorithm'!R29</f>
        <v>0</v>
      </c>
      <c r="S19" t="s">
        <v>8</v>
      </c>
      <c r="T19" s="19">
        <f>IF(ISERROR((E19-E33)^2/'P.1 Rasch Algorithm'!W286),".",(E19-E33)^2/'P.1 Rasch Algorithm'!W286)</f>
        <v>3.0449652098325855E-2</v>
      </c>
      <c r="U19" s="20">
        <f>IF(ISERROR((F19-F33)^2/'P.1 Rasch Algorithm'!X286),".",(F19-F33)^2/'P.1 Rasch Algorithm'!X286)</f>
        <v>3.0414580796887115E-2</v>
      </c>
      <c r="V19" s="20">
        <f>IF(ISERROR((G19-G33)^2/'P.1 Rasch Algorithm'!Y286),".",(G19-G33)^2/'P.1 Rasch Algorithm'!Y286)</f>
        <v>3.0414580796887115E-2</v>
      </c>
      <c r="W19" s="20">
        <f>IF(ISERROR((H19-H33)^2/'P.1 Rasch Algorithm'!Z286),".",(H19-H33)^2/'P.1 Rasch Algorithm'!Z286)</f>
        <v>3.0414580796887115E-2</v>
      </c>
      <c r="X19" s="20">
        <f>IF(ISERROR((I19-I33)^2/'P.1 Rasch Algorithm'!AA286),".",(I19-I33)^2/'P.1 Rasch Algorithm'!AA286)</f>
        <v>0.1257833979285245</v>
      </c>
      <c r="Y19" s="20">
        <f>IF(ISERROR((J19-J33)^2/'P.1 Rasch Algorithm'!AB286),".",(J19-J33)^2/'P.1 Rasch Algorithm'!AB286)</f>
        <v>2.484028077807471</v>
      </c>
      <c r="Z19" s="20">
        <f>IF(ISERROR((K19-K33)^2/'P.1 Rasch Algorithm'!AC286),".",(K19-K33)^2/'P.1 Rasch Algorithm'!AC286)</f>
        <v>5.2308280396109206</v>
      </c>
      <c r="AA19" s="20">
        <f>IF(ISERROR((L19-L33)^2/'P.1 Rasch Algorithm'!AD286),".",(L19-L33)^2/'P.1 Rasch Algorithm'!AD286)</f>
        <v>0.42274186553162629</v>
      </c>
      <c r="AB19" s="20">
        <f>IF(ISERROR((M19-M33)^2/'P.1 Rasch Algorithm'!AE286),".",(M19-M33)^2/'P.1 Rasch Algorithm'!AE286)</f>
        <v>2.3658914062403506E-2</v>
      </c>
      <c r="AC19" s="21">
        <f>IF(ISERROR((N19-N33)^2/'P.1 Rasch Algorithm'!AF286),".",(N19-N33)^2/'P.1 Rasch Algorithm'!AF286)</f>
        <v>2.3658914062403506E-2</v>
      </c>
      <c r="AD19" s="43">
        <f t="shared" si="0"/>
        <v>0.84323926034923369</v>
      </c>
      <c r="AE19" s="66">
        <f>SUMSQ('P.1 Rasch Algorithm'!I300:R300)/SUM('P.1 Rasch Algorithm'!W286:AF286)</f>
        <v>1.6332699175461374</v>
      </c>
    </row>
    <row r="20" spans="4:31">
      <c r="D20" t="s">
        <v>9</v>
      </c>
      <c r="E20" s="36">
        <f>'P.1 Rasch Algorithm'!I30</f>
        <v>1</v>
      </c>
      <c r="F20" s="37">
        <f>'P.1 Rasch Algorithm'!J30</f>
        <v>1</v>
      </c>
      <c r="G20" s="37">
        <f>'P.1 Rasch Algorithm'!K30</f>
        <v>1</v>
      </c>
      <c r="H20" s="37">
        <f>'P.1 Rasch Algorithm'!L30</f>
        <v>1</v>
      </c>
      <c r="I20" s="37">
        <f>'P.1 Rasch Algorithm'!M30</f>
        <v>0</v>
      </c>
      <c r="J20" s="37">
        <f>'P.1 Rasch Algorithm'!N30</f>
        <v>1</v>
      </c>
      <c r="K20" s="37">
        <f>'P.1 Rasch Algorithm'!O30</f>
        <v>0</v>
      </c>
      <c r="L20" s="37">
        <f>'P.1 Rasch Algorithm'!P30</f>
        <v>0</v>
      </c>
      <c r="M20" s="37">
        <f>'P.1 Rasch Algorithm'!Q30</f>
        <v>0</v>
      </c>
      <c r="N20" s="38">
        <f>'P.1 Rasch Algorithm'!R30</f>
        <v>0</v>
      </c>
      <c r="S20" t="s">
        <v>9</v>
      </c>
      <c r="T20" s="19">
        <f>IF(ISERROR((E20-E34)^2/'P.1 Rasch Algorithm'!W287),".",(E20-E34)^2/'P.1 Rasch Algorithm'!W287)</f>
        <v>9.3926654527730455E-2</v>
      </c>
      <c r="U20" s="20">
        <f>IF(ISERROR((F20-F34)^2/'P.1 Rasch Algorithm'!X287),".",(F20-F34)^2/'P.1 Rasch Algorithm'!X287)</f>
        <v>9.3818471682046684E-2</v>
      </c>
      <c r="V20" s="20">
        <f>IF(ISERROR((G20-G34)^2/'P.1 Rasch Algorithm'!Y287),".",(G20-G34)^2/'P.1 Rasch Algorithm'!Y287)</f>
        <v>9.3818471682046684E-2</v>
      </c>
      <c r="W20" s="20">
        <f>IF(ISERROR((H20-H34)^2/'P.1 Rasch Algorithm'!Z287),".",(H20-H34)^2/'P.1 Rasch Algorithm'!Z287)</f>
        <v>9.3818471682046684E-2</v>
      </c>
      <c r="X20" s="20">
        <f>IF(ISERROR((I20-I34)^2/'P.1 Rasch Algorithm'!AA287),".",(I20-I34)^2/'P.1 Rasch Algorithm'!AA287)</f>
        <v>2.5773307681867403</v>
      </c>
      <c r="Y20" s="20">
        <f>IF(ISERROR((J20-J34)^2/'P.1 Rasch Algorithm'!AB287),".",(J20-J34)^2/'P.1 Rasch Algorithm'!AB287)</f>
        <v>1.2417953191046935</v>
      </c>
      <c r="Z20" s="20">
        <f>IF(ISERROR((K20-K34)^2/'P.1 Rasch Algorithm'!AC287),".",(K20-K34)^2/'P.1 Rasch Algorithm'!AC287)</f>
        <v>6.1975927932124406E-2</v>
      </c>
      <c r="AA20" s="20">
        <f>IF(ISERROR((L20-L34)^2/'P.1 Rasch Algorithm'!AD287),".",(L20-L34)^2/'P.1 Rasch Algorithm'!AD287)</f>
        <v>0.1370467499088335</v>
      </c>
      <c r="AB20" s="20">
        <f>IF(ISERROR((M20-M34)^2/'P.1 Rasch Algorithm'!AE287),".",(M20-M34)^2/'P.1 Rasch Algorithm'!AE287)</f>
        <v>7.6698750301139205E-3</v>
      </c>
      <c r="AC20" s="21">
        <f>IF(ISERROR((N20-N34)^2/'P.1 Rasch Algorithm'!AF287),".",(N20-N34)^2/'P.1 Rasch Algorithm'!AF287)</f>
        <v>7.6698750301139205E-3</v>
      </c>
      <c r="AD20" s="43">
        <f t="shared" si="0"/>
        <v>0.44088705847664905</v>
      </c>
      <c r="AE20" s="66">
        <f>SUMSQ('P.1 Rasch Algorithm'!I301:R301)/SUM('P.1 Rasch Algorithm'!W287:AF287)</f>
        <v>0.93084183508318918</v>
      </c>
    </row>
    <row r="21" spans="4:31">
      <c r="D21" t="s">
        <v>10</v>
      </c>
      <c r="E21" s="36">
        <f>'P.1 Rasch Algorithm'!I31</f>
        <v>1</v>
      </c>
      <c r="F21" s="37">
        <f>'P.1 Rasch Algorithm'!J31</f>
        <v>0</v>
      </c>
      <c r="G21" s="37">
        <f>'P.1 Rasch Algorithm'!K31</f>
        <v>1</v>
      </c>
      <c r="H21" s="37">
        <f>'P.1 Rasch Algorithm'!L31</f>
        <v>0</v>
      </c>
      <c r="I21" s="37">
        <f>'P.1 Rasch Algorithm'!M31</f>
        <v>1</v>
      </c>
      <c r="J21" s="37">
        <f>'P.1 Rasch Algorithm'!N31</f>
        <v>0</v>
      </c>
      <c r="K21" s="37">
        <f>'P.1 Rasch Algorithm'!O31</f>
        <v>0</v>
      </c>
      <c r="L21" s="37">
        <f>'P.1 Rasch Algorithm'!P31</f>
        <v>0</v>
      </c>
      <c r="M21" s="37">
        <f>'P.1 Rasch Algorithm'!Q31</f>
        <v>0</v>
      </c>
      <c r="N21" s="38">
        <f>'P.1 Rasch Algorithm'!R31</f>
        <v>0</v>
      </c>
      <c r="S21" t="s">
        <v>10</v>
      </c>
      <c r="T21" s="19">
        <f>IF(ISERROR((E21-E35)^2/'P.1 Rasch Algorithm'!W288),".",(E21-E35)^2/'P.1 Rasch Algorithm'!W288)</f>
        <v>0.54013221491519925</v>
      </c>
      <c r="U21" s="20">
        <f>IF(ISERROR((F21-F35)^2/'P.1 Rasch Algorithm'!X288),".",(F21-F35)^2/'P.1 Rasch Algorithm'!X288)</f>
        <v>1.8535334137063986</v>
      </c>
      <c r="V21" s="20">
        <f>IF(ISERROR((G21-G35)^2/'P.1 Rasch Algorithm'!Y288),".",(G21-G35)^2/'P.1 Rasch Algorithm'!Y288)</f>
        <v>0.53951010141239397</v>
      </c>
      <c r="W21" s="20">
        <f>IF(ISERROR((H21-H35)^2/'P.1 Rasch Algorithm'!Z288),".",(H21-H35)^2/'P.1 Rasch Algorithm'!Z288)</f>
        <v>1.8535334137063986</v>
      </c>
      <c r="X21" s="20">
        <f>IF(ISERROR((I21-I35)^2/'P.1 Rasch Algorithm'!AA288),".",(I21-I35)^2/'P.1 Rasch Algorithm'!AA288)</f>
        <v>2.2312131877010533</v>
      </c>
      <c r="Y21" s="20">
        <f>IF(ISERROR((J21-J35)^2/'P.1 Rasch Algorithm'!AB288),".",(J21-J35)^2/'P.1 Rasch Algorithm'!AB288)</f>
        <v>0.1400356962296459</v>
      </c>
      <c r="Z21" s="20">
        <f>IF(ISERROR((K21-K35)^2/'P.1 Rasch Algorithm'!AC288),".",(K21-K35)^2/'P.1 Rasch Algorithm'!AC288)</f>
        <v>1.0777345640881831E-2</v>
      </c>
      <c r="AA21" s="20">
        <f>IF(ISERROR((L21-L35)^2/'P.1 Rasch Algorithm'!AD288),".",(L21-L35)^2/'P.1 Rasch Algorithm'!AD288)</f>
        <v>2.3831836682535665E-2</v>
      </c>
      <c r="AB21" s="20">
        <f>IF(ISERROR((M21-M35)^2/'P.1 Rasch Algorithm'!AE288),".",(M21-M35)^2/'P.1 Rasch Algorithm'!AE288)</f>
        <v>1.3337580731737696E-3</v>
      </c>
      <c r="AC21" s="21">
        <f>IF(ISERROR((N21-N35)^2/'P.1 Rasch Algorithm'!AF288),".",(N21-N35)^2/'P.1 Rasch Algorithm'!AF288)</f>
        <v>1.3337580731737696E-3</v>
      </c>
      <c r="AD21" s="43">
        <f t="shared" si="0"/>
        <v>0.71952347261408556</v>
      </c>
      <c r="AE21" s="66">
        <f>SUMSQ('P.1 Rasch Algorithm'!I302:R302)/SUM('P.1 Rasch Algorithm'!W288:AF288)</f>
        <v>1.2478030909338065</v>
      </c>
    </row>
    <row r="22" spans="4:31" ht="13.5" thickBot="1">
      <c r="D22" t="s">
        <v>11</v>
      </c>
      <c r="E22" s="39">
        <f>'P.1 Rasch Algorithm'!I32</f>
        <v>0</v>
      </c>
      <c r="F22" s="40">
        <f>'P.1 Rasch Algorithm'!J32</f>
        <v>1</v>
      </c>
      <c r="G22" s="40">
        <f>'P.1 Rasch Algorithm'!K32</f>
        <v>0</v>
      </c>
      <c r="H22" s="40">
        <f>'P.1 Rasch Algorithm'!L32</f>
        <v>1</v>
      </c>
      <c r="I22" s="40">
        <f>'P.1 Rasch Algorithm'!M32</f>
        <v>0</v>
      </c>
      <c r="J22" s="40">
        <f>'P.1 Rasch Algorithm'!N32</f>
        <v>0</v>
      </c>
      <c r="K22" s="40">
        <f>'P.1 Rasch Algorithm'!O32</f>
        <v>0</v>
      </c>
      <c r="L22" s="40">
        <f>'P.1 Rasch Algorithm'!P32</f>
        <v>0</v>
      </c>
      <c r="M22" s="40">
        <f>'P.1 Rasch Algorithm'!Q32</f>
        <v>0</v>
      </c>
      <c r="N22" s="41">
        <f>'P.1 Rasch Algorithm'!R32</f>
        <v>0</v>
      </c>
      <c r="S22" t="s">
        <v>11</v>
      </c>
      <c r="T22" s="22">
        <f>IF(ISERROR((E22-E36)^2/'P.1 Rasch Algorithm'!W289),".",(E22-E36)^2/'P.1 Rasch Algorithm'!W289)</f>
        <v>0.83889785889234758</v>
      </c>
      <c r="U22" s="23">
        <f>IF(ISERROR((F22-F36)^2/'P.1 Rasch Algorithm'!X289),".",(F22-F36)^2/'P.1 Rasch Algorithm'!X289)</f>
        <v>1.1906672658352508</v>
      </c>
      <c r="V22" s="23">
        <f>IF(ISERROR((G22-G36)^2/'P.1 Rasch Algorithm'!Y289),".",(G22-G36)^2/'P.1 Rasch Algorithm'!Y289)</f>
        <v>0.83986519886267463</v>
      </c>
      <c r="W22" s="23">
        <f>IF(ISERROR((H22-H36)^2/'P.1 Rasch Algorithm'!Z289),".",(H22-H36)^2/'P.1 Rasch Algorithm'!Z289)</f>
        <v>1.1906672658352508</v>
      </c>
      <c r="X22" s="23">
        <f>IF(ISERROR((I22-I36)^2/'P.1 Rasch Algorithm'!AA289),".",(I22-I36)^2/'P.1 Rasch Algorithm'!AA289)</f>
        <v>0.20308044121862384</v>
      </c>
      <c r="Y22" s="23">
        <f>IF(ISERROR((J22-J36)^2/'P.1 Rasch Algorithm'!AB289),".",(J22-J36)^2/'P.1 Rasch Algorithm'!AB289)</f>
        <v>6.3452380729735441E-2</v>
      </c>
      <c r="Z22" s="23">
        <f>IF(ISERROR((K22-K36)^2/'P.1 Rasch Algorithm'!AC289),".",(K22-K36)^2/'P.1 Rasch Algorithm'!AC289)</f>
        <v>4.8833851458826528E-3</v>
      </c>
      <c r="AA22" s="23">
        <f>IF(ISERROR((L22-L36)^2/'P.1 Rasch Algorithm'!AD289),".",(L22-L36)^2/'P.1 Rasch Algorithm'!AD289)</f>
        <v>1.0798580757503985E-2</v>
      </c>
      <c r="AB22" s="23">
        <f>IF(ISERROR((M22-M36)^2/'P.1 Rasch Algorithm'!AE289),".",(M22-M36)^2/'P.1 Rasch Algorithm'!AE289)</f>
        <v>6.0434680112986792E-4</v>
      </c>
      <c r="AC22" s="24">
        <f>IF(ISERROR((N22-N36)^2/'P.1 Rasch Algorithm'!AF289),".",(N22-N36)^2/'P.1 Rasch Algorithm'!AF289)</f>
        <v>6.0434680112986792E-4</v>
      </c>
      <c r="AD22" s="44">
        <f t="shared" si="0"/>
        <v>0.43435210708795308</v>
      </c>
      <c r="AE22" s="67">
        <f>SUMSQ('P.1 Rasch Algorithm'!I303:R303)/SUM('P.1 Rasch Algorithm'!W289:AF289)</f>
        <v>0.86235665201876011</v>
      </c>
    </row>
    <row r="23" spans="4:31" ht="13.5" thickBot="1">
      <c r="S23" t="s">
        <v>58</v>
      </c>
      <c r="T23" s="45">
        <f>AVERAGE(T14:T22)</f>
        <v>0.19156120303411167</v>
      </c>
      <c r="U23" s="46">
        <f t="shared" ref="U23:AC23" si="1">AVERAGE(U14:U22)</f>
        <v>0.35534202522165415</v>
      </c>
      <c r="V23" s="46">
        <f t="shared" si="1"/>
        <v>0.17036142752536745</v>
      </c>
      <c r="W23" s="46">
        <f t="shared" si="1"/>
        <v>0.35534202522165415</v>
      </c>
      <c r="X23" s="46">
        <f t="shared" si="1"/>
        <v>0.58444515603576286</v>
      </c>
      <c r="Y23" s="46">
        <f t="shared" si="1"/>
        <v>0.48018782687269224</v>
      </c>
      <c r="Z23" s="46">
        <f t="shared" si="1"/>
        <v>0.86651223983120518</v>
      </c>
      <c r="AA23" s="46">
        <f t="shared" si="1"/>
        <v>0.8849943170633684</v>
      </c>
      <c r="AB23" s="46">
        <f t="shared" si="1"/>
        <v>0.54296461715748967</v>
      </c>
      <c r="AC23" s="47">
        <f t="shared" si="1"/>
        <v>0.15525998466941951</v>
      </c>
    </row>
    <row r="24" spans="4:31" ht="13.5" thickBot="1">
      <c r="S24" t="s">
        <v>59</v>
      </c>
      <c r="T24" s="62">
        <f>SUMSQ('P.1 Rasch Algorithm'!I295:I303)/SUM('P.1 Rasch Algorithm'!W281:W289)</f>
        <v>0.55474674428603787</v>
      </c>
      <c r="U24" s="63">
        <f>SUMSQ('P.1 Rasch Algorithm'!J295:J303)/SUM('P.1 Rasch Algorithm'!X281:X289)</f>
        <v>1.1860191018387187</v>
      </c>
      <c r="V24" s="63">
        <f>SUMSQ('P.1 Rasch Algorithm'!K295:K303)/SUM('P.1 Rasch Algorithm'!Y281:Y289)</f>
        <v>0.55501818769910238</v>
      </c>
      <c r="W24" s="63">
        <f>SUMSQ('P.1 Rasch Algorithm'!L295:L303)/SUM('P.1 Rasch Algorithm'!Z281:Z289)</f>
        <v>1.1860191018387187</v>
      </c>
      <c r="X24" s="63">
        <f>SUMSQ('P.1 Rasch Algorithm'!M295:M303)/SUM('P.1 Rasch Algorithm'!AA281:AA289)</f>
        <v>1.3526544864985111</v>
      </c>
      <c r="Y24" s="63">
        <f>SUMSQ('P.1 Rasch Algorithm'!N295:N303)/SUM('P.1 Rasch Algorithm'!AB281:AB289)</f>
        <v>0.92756420784124161</v>
      </c>
      <c r="Z24" s="63">
        <f>SUMSQ('P.1 Rasch Algorithm'!O295:O303)/SUM('P.1 Rasch Algorithm'!AC281:AC289)</f>
        <v>1.0492632382436153</v>
      </c>
      <c r="AA24" s="63">
        <f>SUMSQ('P.1 Rasch Algorithm'!P295:P303)/SUM('P.1 Rasch Algorithm'!AD281:AD289)</f>
        <v>1.0493418862712154</v>
      </c>
      <c r="AB24" s="63">
        <f>SUMSQ('P.1 Rasch Algorithm'!Q295:Q303)/SUM('P.1 Rasch Algorithm'!AE281:AE289)</f>
        <v>1.3776715783271329</v>
      </c>
      <c r="AC24" s="64">
        <f>SUMSQ('P.1 Rasch Algorithm'!R295:R303)/SUM('P.1 Rasch Algorithm'!AF281:AF289)</f>
        <v>0.41270953297407614</v>
      </c>
    </row>
    <row r="26" spans="4:31">
      <c r="D26" s="5" t="s">
        <v>52</v>
      </c>
      <c r="O26" t="s">
        <v>53</v>
      </c>
    </row>
    <row r="27" spans="4:31" ht="13.5" thickBot="1">
      <c r="E27">
        <v>1</v>
      </c>
      <c r="F27">
        <v>2</v>
      </c>
      <c r="G27">
        <v>3</v>
      </c>
      <c r="H27">
        <v>4</v>
      </c>
      <c r="I27">
        <v>5</v>
      </c>
      <c r="J27">
        <v>6</v>
      </c>
      <c r="K27">
        <v>7</v>
      </c>
      <c r="L27">
        <v>8</v>
      </c>
      <c r="M27">
        <v>9</v>
      </c>
      <c r="N27">
        <v>10</v>
      </c>
      <c r="P27" t="s">
        <v>55</v>
      </c>
    </row>
    <row r="28" spans="4:31">
      <c r="D28" t="s">
        <v>2</v>
      </c>
      <c r="E28" s="7">
        <f>'P.1 Rasch Algorithm'!I281</f>
        <v>0.99940491988699276</v>
      </c>
      <c r="F28" s="8">
        <f>'P.1 Rasch Algorithm'!J281</f>
        <v>0.99940560488098851</v>
      </c>
      <c r="G28" s="8">
        <f>'P.1 Rasch Algorithm'!K281</f>
        <v>0.99940560488098851</v>
      </c>
      <c r="H28" s="8">
        <f>'P.1 Rasch Algorithm'!L281</f>
        <v>0.99940560488098851</v>
      </c>
      <c r="I28" s="8">
        <f>'P.1 Rasch Algorithm'!M281</f>
        <v>0.99754637585577077</v>
      </c>
      <c r="J28" s="8">
        <f>'P.1 Rasch Algorithm'!N281</f>
        <v>0.99218930535187133</v>
      </c>
      <c r="K28" s="8">
        <f>'P.1 Rasch Algorithm'!O281</f>
        <v>0.90720443380871785</v>
      </c>
      <c r="L28" s="8">
        <f>'P.1 Rasch Algorithm'!P281</f>
        <v>0.95578821683962112</v>
      </c>
      <c r="M28" s="8">
        <f>'P.1 Rasch Algorithm'!Q281</f>
        <v>0.54748724925291792</v>
      </c>
      <c r="N28" s="9">
        <f>'P.1 Rasch Algorithm'!R281</f>
        <v>0.54748724925291792</v>
      </c>
      <c r="O28" s="42">
        <f>'P.1 Rasch Algorithm'!T295</f>
        <v>4.7147369878326959</v>
      </c>
      <c r="P28" s="59">
        <f>SQRT(-1/'P.1 Rasch Algorithm'!AG281)</f>
        <v>1.2554003073961075</v>
      </c>
    </row>
    <row r="29" spans="4:31">
      <c r="D29" t="s">
        <v>3</v>
      </c>
      <c r="E29" s="10">
        <f>'P.1 Rasch Algorithm'!I282</f>
        <v>0.99755653717784853</v>
      </c>
      <c r="F29" s="11">
        <f>'P.1 Rasch Algorithm'!J282</f>
        <v>0.99755934464073603</v>
      </c>
      <c r="G29" s="11">
        <f>'P.1 Rasch Algorithm'!K282</f>
        <v>0.99755934464073603</v>
      </c>
      <c r="H29" s="11">
        <f>'P.1 Rasch Algorithm'!L282</f>
        <v>0.99755934464073603</v>
      </c>
      <c r="I29" s="11">
        <f>'P.1 Rasch Algorithm'!M282</f>
        <v>0.98998301672866607</v>
      </c>
      <c r="J29" s="11">
        <f>'P.1 Rasch Algorithm'!N282</f>
        <v>0.96863190455902703</v>
      </c>
      <c r="K29" s="11">
        <f>'P.1 Rasch Algorithm'!O282</f>
        <v>0.70383814352499918</v>
      </c>
      <c r="L29" s="11">
        <f>'P.1 Rasch Algorithm'!P282</f>
        <v>0.84013304928075727</v>
      </c>
      <c r="M29" s="11">
        <f>'P.1 Rasch Algorithm'!Q282</f>
        <v>0.22726781095696272</v>
      </c>
      <c r="N29" s="12">
        <f>'P.1 Rasch Algorithm'!R282</f>
        <v>0.22726781095696272</v>
      </c>
      <c r="O29" s="43">
        <f>'P.1 Rasch Algorithm'!T296</f>
        <v>3.2859322820823427</v>
      </c>
      <c r="P29" s="60">
        <f>SQRT(-1/'P.1 Rasch Algorithm'!AG282)</f>
        <v>1.1593190393924322</v>
      </c>
    </row>
    <row r="30" spans="4:31">
      <c r="D30" t="s">
        <v>4</v>
      </c>
      <c r="E30" s="10">
        <f>'P.1 Rasch Algorithm'!I283</f>
        <v>0.99120019213478772</v>
      </c>
      <c r="F30" s="11">
        <f>'P.1 Rasch Algorithm'!J283</f>
        <v>0.99121023848969447</v>
      </c>
      <c r="G30" s="11">
        <f>'P.1 Rasch Algorithm'!K283</f>
        <v>0.99121023848969447</v>
      </c>
      <c r="H30" s="11">
        <f>'P.1 Rasch Algorithm'!L283</f>
        <v>0.99121023848969447</v>
      </c>
      <c r="I30" s="11">
        <f>'P.1 Rasch Algorithm'!M283</f>
        <v>0.96462383202364843</v>
      </c>
      <c r="J30" s="11">
        <f>'P.1 Rasch Algorithm'!N283</f>
        <v>0.89495526188878383</v>
      </c>
      <c r="K30" s="11">
        <f>'P.1 Rasch Algorithm'!O283</f>
        <v>0.3960230389925396</v>
      </c>
      <c r="L30" s="11">
        <f>'P.1 Rasch Algorithm'!P283</f>
        <v>0.5918243752874135</v>
      </c>
      <c r="M30" s="11">
        <f>'P.1 Rasch Algorithm'!Q283</f>
        <v>7.5055257225068644E-2</v>
      </c>
      <c r="N30" s="12">
        <f>'P.1 Rasch Algorithm'!R283</f>
        <v>7.5055257225068644E-2</v>
      </c>
      <c r="O30" s="43">
        <f>'P.1 Rasch Algorithm'!T297</f>
        <v>1.9755583130375538</v>
      </c>
      <c r="P30" s="60">
        <f>SQRT(-1/'P.1 Rasch Algorithm'!AG283)</f>
        <v>1.1303975580274046</v>
      </c>
    </row>
    <row r="31" spans="4:31">
      <c r="D31" t="s">
        <v>6</v>
      </c>
      <c r="E31" s="10">
        <f>'P.1 Rasch Algorithm'!I284</f>
        <v>0.99120019213478772</v>
      </c>
      <c r="F31" s="11">
        <f>'P.1 Rasch Algorithm'!J284</f>
        <v>0.99121023848969447</v>
      </c>
      <c r="G31" s="11">
        <f>'P.1 Rasch Algorithm'!K284</f>
        <v>0.99121023848969447</v>
      </c>
      <c r="H31" s="11">
        <f>'P.1 Rasch Algorithm'!L284</f>
        <v>0.99121023848969447</v>
      </c>
      <c r="I31" s="11">
        <f>'P.1 Rasch Algorithm'!M284</f>
        <v>0.96462383202364843</v>
      </c>
      <c r="J31" s="11">
        <f>'P.1 Rasch Algorithm'!N284</f>
        <v>0.89495526188878383</v>
      </c>
      <c r="K31" s="11">
        <f>'P.1 Rasch Algorithm'!O284</f>
        <v>0.3960230389925396</v>
      </c>
      <c r="L31" s="11">
        <f>'P.1 Rasch Algorithm'!P284</f>
        <v>0.5918243752874135</v>
      </c>
      <c r="M31" s="11">
        <f>'P.1 Rasch Algorithm'!Q284</f>
        <v>7.5055257225068644E-2</v>
      </c>
      <c r="N31" s="12">
        <f>'P.1 Rasch Algorithm'!R284</f>
        <v>7.5055257225068644E-2</v>
      </c>
      <c r="O31" s="43">
        <f>'P.1 Rasch Algorithm'!T298</f>
        <v>1.9755583130375538</v>
      </c>
      <c r="P31" s="60">
        <f>SQRT(-1/'P.1 Rasch Algorithm'!AG284)</f>
        <v>1.1303975580274046</v>
      </c>
    </row>
    <row r="32" spans="4:31">
      <c r="D32" t="s">
        <v>7</v>
      </c>
      <c r="E32" s="10">
        <f>'P.1 Rasch Algorithm'!I285</f>
        <v>0.99120019213478772</v>
      </c>
      <c r="F32" s="11">
        <f>'P.1 Rasch Algorithm'!J285</f>
        <v>0.99121023848969447</v>
      </c>
      <c r="G32" s="11">
        <f>'P.1 Rasch Algorithm'!K285</f>
        <v>0.99121023848969447</v>
      </c>
      <c r="H32" s="11">
        <f>'P.1 Rasch Algorithm'!L285</f>
        <v>0.99121023848969447</v>
      </c>
      <c r="I32" s="11">
        <f>'P.1 Rasch Algorithm'!M285</f>
        <v>0.96462383202364843</v>
      </c>
      <c r="J32" s="11">
        <f>'P.1 Rasch Algorithm'!N285</f>
        <v>0.89495526188878383</v>
      </c>
      <c r="K32" s="11">
        <f>'P.1 Rasch Algorithm'!O285</f>
        <v>0.3960230389925396</v>
      </c>
      <c r="L32" s="11">
        <f>'P.1 Rasch Algorithm'!P285</f>
        <v>0.5918243752874135</v>
      </c>
      <c r="M32" s="11">
        <f>'P.1 Rasch Algorithm'!Q285</f>
        <v>7.5055257225068644E-2</v>
      </c>
      <c r="N32" s="12">
        <f>'P.1 Rasch Algorithm'!R285</f>
        <v>7.5055257225068644E-2</v>
      </c>
      <c r="O32" s="43">
        <f>'P.1 Rasch Algorithm'!T299</f>
        <v>1.9755583130375538</v>
      </c>
      <c r="P32" s="60">
        <f>SQRT(-1/'P.1 Rasch Algorithm'!AG285)</f>
        <v>1.1303975580274046</v>
      </c>
    </row>
    <row r="33" spans="2:30">
      <c r="D33" t="s">
        <v>8</v>
      </c>
      <c r="E33" s="10">
        <f>'P.1 Rasch Algorithm'!I286</f>
        <v>0.97045013112836653</v>
      </c>
      <c r="F33" s="11">
        <f>'P.1 Rasch Algorithm'!J286</f>
        <v>0.97048316147335034</v>
      </c>
      <c r="G33" s="11">
        <f>'P.1 Rasch Algorithm'!K286</f>
        <v>0.97048316147335034</v>
      </c>
      <c r="H33" s="11">
        <f>'P.1 Rasch Algorithm'!L286</f>
        <v>0.97048316147335034</v>
      </c>
      <c r="I33" s="11">
        <f>'P.1 Rasch Algorithm'!M286</f>
        <v>0.88827033853939419</v>
      </c>
      <c r="J33" s="11">
        <f>'P.1 Rasch Algorithm'!N286</f>
        <v>0.71297590671849331</v>
      </c>
      <c r="K33" s="11">
        <f>'P.1 Rasch Algorithm'!O286</f>
        <v>0.16049231236085343</v>
      </c>
      <c r="L33" s="11">
        <f>'P.1 Rasch Algorithm'!P286</f>
        <v>0.29713180990401461</v>
      </c>
      <c r="M33" s="11">
        <f>'P.1 Rasch Algorithm'!Q286</f>
        <v>2.3112106715812986E-2</v>
      </c>
      <c r="N33" s="12">
        <f>'P.1 Rasch Algorithm'!R286</f>
        <v>2.3112106715812986E-2</v>
      </c>
      <c r="O33" s="43">
        <f>'P.1 Rasch Algorithm'!T300</f>
        <v>0.71107770959940542</v>
      </c>
      <c r="P33" s="60">
        <f>SQRT(-1/'P.1 Rasch Algorithm'!AG286)</f>
        <v>1.1130118843645367</v>
      </c>
    </row>
    <row r="34" spans="2:30">
      <c r="D34" t="s">
        <v>9</v>
      </c>
      <c r="E34" s="10">
        <f>'P.1 Rasch Algorithm'!I287</f>
        <v>0.91413806936784037</v>
      </c>
      <c r="F34" s="11">
        <f>'P.1 Rasch Algorithm'!J287</f>
        <v>0.91422848113199717</v>
      </c>
      <c r="G34" s="11">
        <f>'P.1 Rasch Algorithm'!K287</f>
        <v>0.91422848113199717</v>
      </c>
      <c r="H34" s="11">
        <f>'P.1 Rasch Algorithm'!L287</f>
        <v>0.91422848113199717</v>
      </c>
      <c r="I34" s="11">
        <f>'P.1 Rasch Algorithm'!M287</f>
        <v>0.72046196876928015</v>
      </c>
      <c r="J34" s="11">
        <f>'P.1 Rasch Algorithm'!N287</f>
        <v>0.44607105362293747</v>
      </c>
      <c r="K34" s="11">
        <f>'P.1 Rasch Algorithm'!O287</f>
        <v>5.8359070391363489E-2</v>
      </c>
      <c r="L34" s="11">
        <f>'P.1 Rasch Algorithm'!P287</f>
        <v>0.1205286853155525</v>
      </c>
      <c r="M34" s="11">
        <f>'P.1 Rasch Algorithm'!Q287</f>
        <v>7.6114958084707142E-3</v>
      </c>
      <c r="N34" s="12">
        <f>'P.1 Rasch Algorithm'!R287</f>
        <v>7.6114958084707142E-3</v>
      </c>
      <c r="O34" s="43">
        <f>'P.1 Rasch Algorithm'!T301</f>
        <v>-0.45008965696521591</v>
      </c>
      <c r="P34" s="60">
        <f>SQRT(-1/'P.1 Rasch Algorithm'!AG287)</f>
        <v>1.0323639408609244</v>
      </c>
    </row>
    <row r="35" spans="2:30">
      <c r="D35" t="s">
        <v>10</v>
      </c>
      <c r="E35" s="10">
        <f>'P.1 Rasch Algorithm'!I288</f>
        <v>0.64929490488909791</v>
      </c>
      <c r="F35" s="11">
        <f>'P.1 Rasch Algorithm'!J288</f>
        <v>0.64955728389347311</v>
      </c>
      <c r="G35" s="11">
        <f>'P.1 Rasch Algorithm'!K288</f>
        <v>0.64955728389347311</v>
      </c>
      <c r="H35" s="11">
        <f>'P.1 Rasch Algorithm'!L288</f>
        <v>0.64955728389347311</v>
      </c>
      <c r="I35" s="11">
        <f>'P.1 Rasch Algorithm'!M288</f>
        <v>0.3094812820789089</v>
      </c>
      <c r="J35" s="11">
        <f>'P.1 Rasch Algorithm'!N288</f>
        <v>0.12283448377342515</v>
      </c>
      <c r="K35" s="11">
        <f>'P.1 Rasch Algorithm'!O288</f>
        <v>1.0662432915973668E-2</v>
      </c>
      <c r="L35" s="11">
        <f>'P.1 Rasch Algorithm'!P288</f>
        <v>2.3277100622067604E-2</v>
      </c>
      <c r="M35" s="11">
        <f>'P.1 Rasch Algorithm'!Q288</f>
        <v>1.3319815320520768E-3</v>
      </c>
      <c r="N35" s="12">
        <f>'P.1 Rasch Algorithm'!R288</f>
        <v>1.3319815320520768E-3</v>
      </c>
      <c r="O35" s="43">
        <f>'P.1 Rasch Algorithm'!T302</f>
        <v>-2.2335223422376802</v>
      </c>
      <c r="P35" s="60">
        <f>SQRT(-1/'P.1 Rasch Algorithm'!AG288)</f>
        <v>0.88805530042077996</v>
      </c>
    </row>
    <row r="36" spans="2:30" ht="13.5" thickBot="1">
      <c r="D36" t="s">
        <v>11</v>
      </c>
      <c r="E36" s="13">
        <f>'P.1 Rasch Algorithm'!I289</f>
        <v>0.45619600612165273</v>
      </c>
      <c r="F36" s="14">
        <f>'P.1 Rasch Algorithm'!J289</f>
        <v>0.45648192018732847</v>
      </c>
      <c r="G36" s="14">
        <f>'P.1 Rasch Algorithm'!K289</f>
        <v>0.45648192018732847</v>
      </c>
      <c r="H36" s="14">
        <f>'P.1 Rasch Algorithm'!L289</f>
        <v>0.45648192018732847</v>
      </c>
      <c r="I36" s="14">
        <f>'P.1 Rasch Algorithm'!M289</f>
        <v>0.16880038463007485</v>
      </c>
      <c r="J36" s="14">
        <f>'P.1 Rasch Algorithm'!N289</f>
        <v>5.9666405266021176E-2</v>
      </c>
      <c r="K36" s="14">
        <f>'P.1 Rasch Algorithm'!O289</f>
        <v>4.8596535857478758E-3</v>
      </c>
      <c r="L36" s="14">
        <f>'P.1 Rasch Algorithm'!P289</f>
        <v>1.068321717409952E-2</v>
      </c>
      <c r="M36" s="14">
        <f>'P.1 Rasch Algorithm'!Q289</f>
        <v>6.0398178666915372E-4</v>
      </c>
      <c r="N36" s="15">
        <f>'P.1 Rasch Algorithm'!R289</f>
        <v>6.0398178666915372E-4</v>
      </c>
      <c r="O36" s="44">
        <f>'P.1 Rasch Algorithm'!T303</f>
        <v>-3.0311645816395512</v>
      </c>
      <c r="P36" s="61">
        <f>SQRT(-1/'P.1 Rasch Algorithm'!AG289)</f>
        <v>0.91081434085902324</v>
      </c>
    </row>
    <row r="37" spans="2:30" ht="13.5" thickBot="1">
      <c r="B37" t="s">
        <v>54</v>
      </c>
      <c r="E37" s="45">
        <f>'P.1 Rasch Algorithm'!I306</f>
        <v>-2.8437024753448124</v>
      </c>
      <c r="F37" s="46">
        <f>'P.1 Rasch Algorithm'!J306</f>
        <v>-2.8446946217547073</v>
      </c>
      <c r="G37" s="46">
        <f>'P.1 Rasch Algorithm'!K306</f>
        <v>-2.8446946217547073</v>
      </c>
      <c r="H37" s="46">
        <f>'P.1 Rasch Algorithm'!L306</f>
        <v>-2.8446946217547073</v>
      </c>
      <c r="I37" s="46">
        <f>'P.1 Rasch Algorithm'!M306</f>
        <v>-1.4029446753752959</v>
      </c>
      <c r="J37" s="46">
        <f>'P.1 Rasch Algorithm'!N306</f>
        <v>-0.21222169530253743</v>
      </c>
      <c r="K37" s="46">
        <f>'P.1 Rasch Algorithm'!O306</f>
        <v>2.3934245905295395</v>
      </c>
      <c r="L37" s="46">
        <f>'P.1 Rasch Algorithm'!P306</f>
        <v>1.5907156150431998</v>
      </c>
      <c r="M37" s="46">
        <f>'P.1 Rasch Algorithm'!Q306</f>
        <v>4.5044062528570139</v>
      </c>
      <c r="N37" s="47">
        <f>'P.1 Rasch Algorithm'!R306</f>
        <v>4.5044062528570139</v>
      </c>
    </row>
    <row r="38" spans="2:30" ht="13.5" thickBot="1">
      <c r="B38" t="s">
        <v>56</v>
      </c>
      <c r="E38" s="62">
        <f>SQRT(-1/'P.1 Rasch Algorithm'!W290)</f>
        <v>1.2781101041895706</v>
      </c>
      <c r="F38" s="63">
        <f>SQRT(-1/'P.1 Rasch Algorithm'!X290)</f>
        <v>1.2783111162109246</v>
      </c>
      <c r="G38" s="63">
        <f>SQRT(-1/'P.1 Rasch Algorithm'!Y290)</f>
        <v>1.2783111162109246</v>
      </c>
      <c r="H38" s="63">
        <f>SQRT(-1/'P.1 Rasch Algorithm'!Z290)</f>
        <v>1.2783111162109246</v>
      </c>
      <c r="I38" s="63">
        <f>SQRT(-1/'P.1 Rasch Algorithm'!AA290)</f>
        <v>1.140057117588122</v>
      </c>
      <c r="J38" s="63">
        <f>SQRT(-1/'P.1 Rasch Algorithm'!AB290)</f>
        <v>1.033760698654558</v>
      </c>
      <c r="K38" s="63">
        <f>SQRT(-1/'P.1 Rasch Algorithm'!AC290)</f>
        <v>0.90711631786799918</v>
      </c>
      <c r="L38" s="63">
        <f>SQRT(-1/'P.1 Rasch Algorithm'!AD290)</f>
        <v>0.89463410997468917</v>
      </c>
      <c r="M38" s="63">
        <f>SQRT(-1/'P.1 Rasch Algorithm'!AE290)</f>
        <v>1.227485222178972</v>
      </c>
      <c r="N38" s="64">
        <f>SQRT(-1/'P.1 Rasch Algorithm'!AF290)</f>
        <v>1.227485222178972</v>
      </c>
    </row>
    <row r="40" spans="2:30">
      <c r="U40" s="3"/>
      <c r="V40" s="3"/>
      <c r="W40" s="3"/>
      <c r="X40" s="3"/>
      <c r="Y40" s="3"/>
      <c r="Z40" s="3"/>
      <c r="AA40" s="3"/>
      <c r="AB40" s="3"/>
      <c r="AC40" s="3"/>
      <c r="AD40" s="3"/>
    </row>
    <row r="41" spans="2:30">
      <c r="U41" s="3"/>
      <c r="V41" s="3"/>
      <c r="W41" s="3"/>
      <c r="X41" s="3"/>
      <c r="Y41" s="3"/>
      <c r="Z41" s="3"/>
      <c r="AA41" s="3"/>
      <c r="AB41" s="3"/>
      <c r="AC41" s="3"/>
      <c r="AD41" s="3"/>
    </row>
    <row r="42" spans="2:30">
      <c r="U42" s="3"/>
      <c r="V42" s="3"/>
      <c r="W42" s="3"/>
      <c r="X42" s="3"/>
      <c r="Y42" s="3"/>
      <c r="Z42" s="3"/>
      <c r="AA42" s="3"/>
      <c r="AB42" s="3"/>
      <c r="AC42" s="3"/>
      <c r="AD42" s="3"/>
    </row>
    <row r="43" spans="2:30">
      <c r="U43" s="3"/>
      <c r="V43" s="3"/>
      <c r="W43" s="3"/>
      <c r="X43" s="3"/>
      <c r="Y43" s="3"/>
      <c r="Z43" s="3"/>
      <c r="AA43" s="3"/>
      <c r="AB43" s="3"/>
      <c r="AC43" s="3"/>
      <c r="AD43" s="3"/>
    </row>
    <row r="44" spans="2:30">
      <c r="U44" s="3"/>
      <c r="V44" s="3"/>
      <c r="W44" s="3"/>
      <c r="X44" s="3"/>
      <c r="Y44" s="3"/>
      <c r="Z44" s="3"/>
      <c r="AA44" s="3"/>
      <c r="AB44" s="3"/>
      <c r="AC44" s="3"/>
      <c r="AD44" s="3"/>
    </row>
    <row r="45" spans="2:30">
      <c r="U45" s="3"/>
      <c r="V45" s="3"/>
      <c r="W45" s="3"/>
      <c r="X45" s="3"/>
      <c r="Y45" s="3"/>
      <c r="Z45" s="3"/>
      <c r="AA45" s="3"/>
      <c r="AB45" s="3"/>
      <c r="AC45" s="3"/>
      <c r="AD45" s="3"/>
    </row>
    <row r="46" spans="2:30">
      <c r="U46" s="3"/>
      <c r="V46" s="3"/>
      <c r="W46" s="3"/>
      <c r="X46" s="3"/>
      <c r="Y46" s="3"/>
      <c r="Z46" s="3"/>
      <c r="AA46" s="3"/>
      <c r="AB46" s="3"/>
      <c r="AC46" s="3"/>
      <c r="AD46" s="3"/>
    </row>
    <row r="47" spans="2:30">
      <c r="U47" s="3"/>
      <c r="V47" s="3"/>
      <c r="W47" s="3"/>
      <c r="X47" s="3"/>
      <c r="Y47" s="3"/>
      <c r="Z47" s="3"/>
      <c r="AA47" s="3"/>
      <c r="AB47" s="3"/>
      <c r="AC47" s="3"/>
      <c r="AD47" s="3"/>
    </row>
    <row r="48" spans="2:30">
      <c r="U48" s="3"/>
      <c r="V48" s="3"/>
      <c r="W48" s="3"/>
      <c r="X48" s="3"/>
      <c r="Y48" s="3"/>
      <c r="Z48" s="3"/>
      <c r="AA48" s="3"/>
      <c r="AB48" s="3"/>
      <c r="AC48" s="3"/>
      <c r="AD48" s="3"/>
    </row>
    <row r="49" spans="21:30">
      <c r="U49" s="3"/>
      <c r="V49" s="3"/>
      <c r="W49" s="3"/>
      <c r="X49" s="3"/>
      <c r="Y49" s="3"/>
      <c r="Z49" s="3"/>
      <c r="AA49" s="3"/>
      <c r="AB49" s="3"/>
      <c r="AC49" s="3"/>
      <c r="AD49" s="3"/>
    </row>
    <row r="50" spans="21:30">
      <c r="U50" s="3"/>
      <c r="V50" s="3"/>
      <c r="W50" s="3"/>
      <c r="X50" s="3"/>
      <c r="Y50" s="3"/>
      <c r="Z50" s="3"/>
      <c r="AA50" s="3"/>
      <c r="AB50" s="3"/>
      <c r="AC50" s="3"/>
      <c r="AD50" s="3"/>
    </row>
    <row r="51" spans="21:30">
      <c r="U51" s="3"/>
      <c r="V51" s="3"/>
      <c r="W51" s="3"/>
      <c r="X51" s="3"/>
      <c r="Y51" s="3"/>
      <c r="Z51" s="3"/>
      <c r="AA51" s="3"/>
      <c r="AB51" s="3"/>
      <c r="AC51" s="3"/>
      <c r="AD51" s="3"/>
    </row>
  </sheetData>
  <phoneticPr fontId="0" type="noConversion"/>
  <conditionalFormatting sqref="T14:AE22 T23:AC24">
    <cfRule type="cellIs" dxfId="0" priority="1" stopIfTrue="1" operator="greaterThan">
      <formula>1.3</formula>
    </cfRule>
  </conditionalFormatting>
  <pageMargins left="0.78740157499999996" right="0.78740157499999996" top="0.984251969" bottom="0.984251969" header="0.5" footer="0.5"/>
  <pageSetup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P.1 Rasch Algorithm</vt:lpstr>
      <vt:lpstr>P. 2 Final Results</vt:lpstr>
    </vt:vector>
  </TitlesOfParts>
  <Company>Educational Data Systems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Rasch Microsoft Excel Demo</dc:title>
  <dc:subject>How Rasch measures are calculated</dc:subject>
  <dc:creator>Mark Moulton, PhD</dc:creator>
  <cp:keywords>rasch, facets</cp:keywords>
  <cp:lastModifiedBy>Haas Reinhold</cp:lastModifiedBy>
  <cp:lastPrinted>2004-06-09T20:34:59Z</cp:lastPrinted>
  <dcterms:created xsi:type="dcterms:W3CDTF">2003-07-09T00:29:30Z</dcterms:created>
  <dcterms:modified xsi:type="dcterms:W3CDTF">2012-08-16T14:46:23Z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-697294683</vt:i4>
  </property>
  <property fmtid="{D5CDD505-2E9C-101B-9397-08002B2CF9AE}" pid="3" name="_EmailSubject">
    <vt:lpwstr>Please post this revised Rasch Demo on EDS publications</vt:lpwstr>
  </property>
  <property fmtid="{D5CDD505-2E9C-101B-9397-08002B2CF9AE}" pid="4" name="_AuthorEmail">
    <vt:lpwstr>MarkM@eddata.com</vt:lpwstr>
  </property>
  <property fmtid="{D5CDD505-2E9C-101B-9397-08002B2CF9AE}" pid="5" name="_AuthorEmailDisplayName">
    <vt:lpwstr>Mark Moulton</vt:lpwstr>
  </property>
  <property fmtid="{D5CDD505-2E9C-101B-9397-08002B2CF9AE}" pid="6" name="_PreviousAdHocReviewCycleID">
    <vt:i4>684481241</vt:i4>
  </property>
  <property fmtid="{D5CDD505-2E9C-101B-9397-08002B2CF9AE}" pid="7" name="_ReviewingToolsShownOnce">
    <vt:lpwstr/>
  </property>
</Properties>
</file>